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B89C1CAE-19D6-4870-9D28-89B8BAF9FBAC}" xr6:coauthVersionLast="47" xr6:coauthVersionMax="47" xr10:uidLastSave="{00000000-0000-0000-0000-000000000000}"/>
  <bookViews>
    <workbookView xWindow="28680" yWindow="-120" windowWidth="29040" windowHeight="15720" tabRatio="863" activeTab="2" xr2:uid="{00000000-000D-0000-FFFF-FFFF00000000}"/>
  </bookViews>
  <sheets>
    <sheet name="Offshore Wind" sheetId="1" r:id="rId1"/>
    <sheet name="Onshore Renewables" sheetId="2" r:id="rId2"/>
    <sheet name="Renewable power generation" sheetId="3" r:id="rId3"/>
  </sheets>
  <definedNames>
    <definedName name="_xlnm.Print_Area" localSheetId="0">'Offshore Wind'!$A$1:$T$31</definedName>
    <definedName name="_xlnm.Print_Area" localSheetId="1">'Onshore Renewables'!$A$1:$N$28</definedName>
    <definedName name="_xlnm.Print_Area" localSheetId="2">'Renewable power generation'!$A$1:$AA$18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G23" i="3"/>
  <c r="D2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E20" i="3" l="1"/>
  <c r="D22" i="3"/>
  <c r="D4" i="3"/>
  <c r="E23" i="3"/>
  <c r="E22" i="3"/>
  <c r="G20" i="3"/>
  <c r="E21" i="3" l="1"/>
  <c r="D21" i="3" l="1"/>
  <c r="F7" i="1"/>
  <c r="P21" i="3" l="1"/>
  <c r="K5" i="3" l="1"/>
  <c r="F19" i="1"/>
  <c r="F10" i="2"/>
  <c r="F6" i="2"/>
  <c r="F5" i="2"/>
  <c r="F8" i="2"/>
</calcChain>
</file>

<file path=xl/sharedStrings.xml><?xml version="1.0" encoding="utf-8"?>
<sst xmlns="http://schemas.openxmlformats.org/spreadsheetml/2006/main" count="446" uniqueCount="231">
  <si>
    <t>Offshore Wind</t>
  </si>
  <si>
    <t>Asset name</t>
  </si>
  <si>
    <t>Technology</t>
  </si>
  <si>
    <t>Country</t>
  </si>
  <si>
    <t>Phase</t>
  </si>
  <si>
    <r>
      <t>Generation capacity (MW)</t>
    </r>
    <r>
      <rPr>
        <b/>
        <vertAlign val="superscript"/>
        <sz val="9"/>
        <color rgb="FFDC0A2D"/>
        <rFont val="Arial"/>
        <family val="2"/>
      </rPr>
      <t>1</t>
    </r>
  </si>
  <si>
    <t>Generation capacity Equinor 
(MW)*</t>
  </si>
  <si>
    <t>Area 
(km2)</t>
  </si>
  <si>
    <t>Distance from shore 
(km)</t>
  </si>
  <si>
    <t>Water depth (m)</t>
  </si>
  <si>
    <t>Turbines (#)</t>
  </si>
  <si>
    <t>Turbine capacity
(MW)</t>
  </si>
  <si>
    <t>First power</t>
  </si>
  <si>
    <t>Commercial Operation 
Date</t>
  </si>
  <si>
    <t>Equinor 
%</t>
  </si>
  <si>
    <t>Lead company</t>
  </si>
  <si>
    <t>Partners</t>
  </si>
  <si>
    <r>
      <rPr>
        <b/>
        <sz val="9"/>
        <color rgb="FFDC0A2D"/>
        <rFont val="Arial"/>
        <family val="2"/>
      </rPr>
      <t>Financial consolidation</t>
    </r>
    <r>
      <rPr>
        <b/>
        <vertAlign val="superscript"/>
        <sz val="9"/>
        <color rgb="FFDC0E63"/>
        <rFont val="Arial"/>
        <family val="2"/>
      </rPr>
      <t>2</t>
    </r>
  </si>
  <si>
    <r>
      <rPr>
        <b/>
        <sz val="9"/>
        <color rgb="FFDC0A2D"/>
        <rFont val="Arial"/>
        <family val="2"/>
      </rPr>
      <t>Commercial terms / Support regim</t>
    </r>
    <r>
      <rPr>
        <b/>
        <sz val="9"/>
        <color rgb="FFDC0E63"/>
        <rFont val="Arial"/>
        <family val="2"/>
      </rPr>
      <t>e</t>
    </r>
    <r>
      <rPr>
        <b/>
        <vertAlign val="superscript"/>
        <sz val="9"/>
        <color rgb="FFDC0E63"/>
        <rFont val="Arial"/>
        <family val="2"/>
      </rPr>
      <t>3</t>
    </r>
  </si>
  <si>
    <t>Contract period</t>
  </si>
  <si>
    <t>Sheringham Shoal</t>
  </si>
  <si>
    <t>Fixed</t>
  </si>
  <si>
    <t>UK</t>
  </si>
  <si>
    <t>In operation</t>
  </si>
  <si>
    <t>17-23</t>
  </si>
  <si>
    <t>Equinor</t>
  </si>
  <si>
    <t>Macquarie / Equitix</t>
  </si>
  <si>
    <t>Equity method</t>
  </si>
  <si>
    <t>ROC</t>
  </si>
  <si>
    <t>2 ROCs per MWh</t>
  </si>
  <si>
    <t>20 yrs</t>
  </si>
  <si>
    <t>Dudgeon Offshore Wind Farm</t>
  </si>
  <si>
    <t>18-25</t>
  </si>
  <si>
    <t>Masdar / China Resources</t>
  </si>
  <si>
    <t>CfD</t>
  </si>
  <si>
    <t>GBP 150.00/MWh (2012 real)</t>
  </si>
  <si>
    <t>15 yrs</t>
  </si>
  <si>
    <t>Hywind Scotland</t>
  </si>
  <si>
    <t>Floating</t>
  </si>
  <si>
    <t>95-120</t>
  </si>
  <si>
    <t xml:space="preserve">Masdar </t>
  </si>
  <si>
    <t>3.5 ROCs per MWh</t>
  </si>
  <si>
    <t>Arkona</t>
  </si>
  <si>
    <t>Germany</t>
  </si>
  <si>
    <t>22-28</t>
  </si>
  <si>
    <t>RWE</t>
  </si>
  <si>
    <t>RWE renewables / Energy Infrastructure Partners</t>
  </si>
  <si>
    <t>Fixed feed-in tariff</t>
  </si>
  <si>
    <t>Hywind Tampen</t>
  </si>
  <si>
    <t>Norway</t>
  </si>
  <si>
    <t>Petoro / OMV / Vår Energi / Idemitsu / Wintershall DEA</t>
  </si>
  <si>
    <t>Pro rata (E&amp;P)</t>
  </si>
  <si>
    <t>Enova / NOx fund</t>
  </si>
  <si>
    <t>Enova 45% Capex support. NOx fund up to NOK 565 million</t>
  </si>
  <si>
    <t>Dogger Bank A</t>
  </si>
  <si>
    <t>Production started</t>
  </si>
  <si>
    <t>18-35</t>
  </si>
  <si>
    <t>2025**</t>
  </si>
  <si>
    <t>SSE Renewables</t>
  </si>
  <si>
    <t xml:space="preserve">SSE Renewables / Vårgrønn </t>
  </si>
  <si>
    <t>GBP 39.65/MWh (2012 Real)</t>
  </si>
  <si>
    <t>Dogger Bank B</t>
  </si>
  <si>
    <t>Under construction</t>
  </si>
  <si>
    <t>25-35</t>
  </si>
  <si>
    <t>GBP 41.61/MWh (2012 Real)</t>
  </si>
  <si>
    <t>Dogger Bank C</t>
  </si>
  <si>
    <t>22-32</t>
  </si>
  <si>
    <t>Empire Wind 1</t>
  </si>
  <si>
    <t>USA</t>
  </si>
  <si>
    <t>25-50</t>
  </si>
  <si>
    <t>20-40</t>
  </si>
  <si>
    <t>Full</t>
  </si>
  <si>
    <t>OREC</t>
  </si>
  <si>
    <t xml:space="preserve">USD 155/MWh </t>
  </si>
  <si>
    <t>25 yrs</t>
  </si>
  <si>
    <t>Empire Wind 2</t>
  </si>
  <si>
    <t xml:space="preserve">Planning </t>
  </si>
  <si>
    <t>30-40</t>
  </si>
  <si>
    <t>MFW Bałtyk II &amp; III</t>
  </si>
  <si>
    <t>Poland</t>
  </si>
  <si>
    <t>22-37</t>
  </si>
  <si>
    <t>21-42</t>
  </si>
  <si>
    <t xml:space="preserve">Polenergia </t>
  </si>
  <si>
    <t>PLN 319.60 per MWh (2022 real)/ inflation-indexed; starting from COD</t>
  </si>
  <si>
    <t>MFW Bałtyk I</t>
  </si>
  <si>
    <t>21-37</t>
  </si>
  <si>
    <t>Sheringham Shoal and Dudgeon Extensions</t>
  </si>
  <si>
    <t>Full/
Equity method</t>
  </si>
  <si>
    <t>Donghae1*</t>
  </si>
  <si>
    <t>South Korea</t>
  </si>
  <si>
    <t>KNOC</t>
  </si>
  <si>
    <t>KNOC / EWP</t>
  </si>
  <si>
    <t xml:space="preserve">Bandibuli </t>
  </si>
  <si>
    <t xml:space="preserve"> </t>
  </si>
  <si>
    <t>Atlas Wind</t>
  </si>
  <si>
    <t>Dogger Bank D</t>
  </si>
  <si>
    <t>21-35</t>
  </si>
  <si>
    <t xml:space="preserve">Central Atlantic lease </t>
  </si>
  <si>
    <t>Celtic Sea lease</t>
  </si>
  <si>
    <t>50-70</t>
  </si>
  <si>
    <t>70-80</t>
  </si>
  <si>
    <t>In addition to the assets listed above Equinor owns:​</t>
  </si>
  <si>
    <r>
      <t xml:space="preserve">- 10% of the shares in </t>
    </r>
    <r>
      <rPr>
        <b/>
        <sz val="9"/>
        <color rgb="FF000000"/>
        <rFont val="Arial"/>
        <family val="2"/>
      </rPr>
      <t>Ørsted A/S</t>
    </r>
    <r>
      <rPr>
        <sz val="9"/>
        <color rgb="FF000000"/>
        <rFont val="Arial"/>
        <family val="2"/>
      </rPr>
      <t>, accounted for as financial asset</t>
    </r>
  </si>
  <si>
    <r>
      <rPr>
        <vertAlign val="superscript"/>
        <sz val="9"/>
        <color theme="0" tint="-0.34998626667073579"/>
        <rFont val="Arial"/>
        <family val="2"/>
      </rPr>
      <t>1</t>
    </r>
    <r>
      <rPr>
        <sz val="9"/>
        <color theme="0" tint="-0.34998626667073579"/>
        <rFont val="Arial"/>
        <family val="2"/>
      </rPr>
      <t xml:space="preserve"> Installed capacity (MW) on assets in planning phase is indicative. </t>
    </r>
  </si>
  <si>
    <r>
      <rPr>
        <vertAlign val="superscript"/>
        <sz val="9"/>
        <color theme="0" tint="-0.34998626667073579"/>
        <rFont val="Arial"/>
        <family val="2"/>
      </rPr>
      <t>2</t>
    </r>
    <r>
      <rPr>
        <sz val="9"/>
        <color theme="0" tint="-0.34998626667073579"/>
        <rFont val="Arial"/>
        <family val="2"/>
      </rPr>
      <t xml:space="preserve"> Financial consolidation: </t>
    </r>
  </si>
  <si>
    <t xml:space="preserve">Equity method: Equity method is applied as set out in IAS 28 Investments in Associates and Joint Ventures. </t>
  </si>
  <si>
    <t>Pro rata: The activities are accounted for on a pro rata basis using Equinor's ownership share</t>
  </si>
  <si>
    <t>Full: Full consolidation follows the principles established in IFRS 10 Consolidated Financial Statements</t>
  </si>
  <si>
    <r>
      <rPr>
        <vertAlign val="superscript"/>
        <sz val="9"/>
        <color theme="0" tint="-0.34998626667073579"/>
        <rFont val="Arial"/>
        <family val="2"/>
      </rPr>
      <t>3</t>
    </r>
    <r>
      <rPr>
        <sz val="9"/>
        <color theme="0" tint="-0.34998626667073579"/>
        <rFont val="Arial"/>
        <family val="2"/>
      </rPr>
      <t xml:space="preserve"> Support regime and level indicates conditions first period after Commercial Operation Date (COD)</t>
    </r>
  </si>
  <si>
    <t>ROC: Renewable Obligation Certificate</t>
  </si>
  <si>
    <t>CfD: Contracts for Difference</t>
  </si>
  <si>
    <t>OREC: Offshore Wind Renewable Energy Certificate</t>
  </si>
  <si>
    <t xml:space="preserve">* East West power, KNOC and Equinor are parties to a joint development agreement whereby EWP has a 30% working interest. </t>
  </si>
  <si>
    <t>** Timeline reflects end of construction per operator’s financial reporting.</t>
  </si>
  <si>
    <t>Onshore Renewables</t>
  </si>
  <si>
    <t>Generation capacity (MW)</t>
  </si>
  <si>
    <t>Generation capacity Equinor (MW)</t>
  </si>
  <si>
    <t>Storage capacity (MW/MWh)</t>
  </si>
  <si>
    <t>Commercial Operation Date</t>
  </si>
  <si>
    <r>
      <t>Financial consolidation</t>
    </r>
    <r>
      <rPr>
        <b/>
        <vertAlign val="superscript"/>
        <sz val="9"/>
        <color rgb="FFDC0E63"/>
        <rFont val="Arial"/>
        <family val="2"/>
      </rPr>
      <t>1</t>
    </r>
  </si>
  <si>
    <t>Commercial terms</t>
  </si>
  <si>
    <t>Apodi Complex</t>
  </si>
  <si>
    <t>Solar</t>
  </si>
  <si>
    <t>Brazil</t>
  </si>
  <si>
    <t>Scatec</t>
  </si>
  <si>
    <t xml:space="preserve">Scatec / Apodi Participações </t>
  </si>
  <si>
    <t>PPA</t>
  </si>
  <si>
    <t>Wilko</t>
  </si>
  <si>
    <t>Onshore wind</t>
  </si>
  <si>
    <t>2022/2023</t>
  </si>
  <si>
    <t>Wento</t>
  </si>
  <si>
    <t>Stępień</t>
  </si>
  <si>
    <t>Zagórzyca</t>
  </si>
  <si>
    <t>2023/2024</t>
  </si>
  <si>
    <t>Blandford Road</t>
  </si>
  <si>
    <t>Battery storage</t>
  </si>
  <si>
    <t>25/50</t>
  </si>
  <si>
    <t>Mendubim Complex of solar plants</t>
  </si>
  <si>
    <t>Scatec / Hydro Rein / Alunorte</t>
  </si>
  <si>
    <t>Serra da Babilônia 1 Wind Complex</t>
  </si>
  <si>
    <t>Rio Energy</t>
  </si>
  <si>
    <t>Lipno</t>
  </si>
  <si>
    <t>Welkin Mill</t>
  </si>
  <si>
    <t>35/70</t>
  </si>
  <si>
    <t>Citrus Flatts</t>
  </si>
  <si>
    <t>US</t>
  </si>
  <si>
    <t>100/200</t>
  </si>
  <si>
    <t>East Point Energy</t>
  </si>
  <si>
    <t>Sunset Ridge</t>
  </si>
  <si>
    <t>10/20</t>
  </si>
  <si>
    <t>Ingerslev Å</t>
  </si>
  <si>
    <t>Denmark</t>
  </si>
  <si>
    <t>BeGreen</t>
  </si>
  <si>
    <t>Serra da Babilônia Solar Complex</t>
  </si>
  <si>
    <t>NOVEC Portfolio</t>
  </si>
  <si>
    <t>80/160</t>
  </si>
  <si>
    <t>Lyngsåsa</t>
  </si>
  <si>
    <t>Sweden</t>
  </si>
  <si>
    <t>BayWa r.e</t>
  </si>
  <si>
    <t xml:space="preserve">Zawiercie </t>
  </si>
  <si>
    <t>8/16</t>
  </si>
  <si>
    <t xml:space="preserve">Miłosław </t>
  </si>
  <si>
    <t>Ingerslev Å BESS</t>
  </si>
  <si>
    <t>20/40</t>
  </si>
  <si>
    <r>
      <t xml:space="preserve">- 100% of </t>
    </r>
    <r>
      <rPr>
        <b/>
        <sz val="9"/>
        <color theme="1"/>
        <rFont val="Arial"/>
        <family val="2"/>
      </rPr>
      <t>Wento</t>
    </r>
    <r>
      <rPr>
        <sz val="9"/>
        <color theme="1"/>
        <rFont val="Arial"/>
        <family val="2"/>
      </rPr>
      <t xml:space="preserve"> (pipeline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3 GW)</t>
    </r>
  </si>
  <si>
    <r>
      <rPr>
        <sz val="9"/>
        <color theme="1"/>
        <rFont val="Arial"/>
        <family val="2"/>
      </rPr>
      <t xml:space="preserve">- 100% of </t>
    </r>
    <r>
      <rPr>
        <b/>
        <sz val="9"/>
        <color theme="1"/>
        <rFont val="Arial"/>
        <family val="2"/>
      </rPr>
      <t>East Point Energy LLC (</t>
    </r>
    <r>
      <rPr>
        <sz val="9"/>
        <color theme="1"/>
        <rFont val="Arial"/>
        <family val="2"/>
      </rPr>
      <t>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3 GW)</t>
    </r>
  </si>
  <si>
    <r>
      <rPr>
        <sz val="9"/>
        <color theme="1"/>
        <rFont val="Arial"/>
        <family val="2"/>
      </rPr>
      <t xml:space="preserve">- 100% of </t>
    </r>
    <r>
      <rPr>
        <b/>
        <sz val="9"/>
        <color theme="1"/>
        <rFont val="Arial"/>
        <family val="2"/>
      </rPr>
      <t>BeGreen Solar Aps</t>
    </r>
    <r>
      <rPr>
        <sz val="9"/>
        <color theme="1"/>
        <rFont val="Arial"/>
        <family val="2"/>
      </rPr>
      <t xml:space="preserve"> (pipeline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2 GW)</t>
    </r>
  </si>
  <si>
    <r>
      <rPr>
        <sz val="9"/>
        <color theme="1"/>
        <rFont val="Arial"/>
        <family val="2"/>
      </rPr>
      <t xml:space="preserve">- 100% of </t>
    </r>
    <r>
      <rPr>
        <b/>
        <sz val="9"/>
        <color theme="1"/>
        <rFont val="Arial"/>
        <family val="2"/>
      </rPr>
      <t>Rio Energy Participações S.A.</t>
    </r>
    <r>
      <rPr>
        <sz val="9"/>
        <color theme="1"/>
        <rFont val="Arial"/>
        <family val="2"/>
      </rPr>
      <t xml:space="preserve"> (pipeline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1.5 GW)</t>
    </r>
  </si>
  <si>
    <r>
      <t>- 16.2% of the shares in</t>
    </r>
    <r>
      <rPr>
        <b/>
        <sz val="9"/>
        <color theme="1"/>
        <rFont val="Arial"/>
        <family val="2"/>
      </rPr>
      <t xml:space="preserve"> Scatec ASA</t>
    </r>
    <r>
      <rPr>
        <sz val="9"/>
        <color theme="1"/>
        <rFont val="Arial"/>
        <family val="2"/>
      </rPr>
      <t>, accounted for as financial asset</t>
    </r>
  </si>
  <si>
    <r>
      <rPr>
        <vertAlign val="superscript"/>
        <sz val="9"/>
        <color theme="0" tint="-0.34998626667073579"/>
        <rFont val="Arial"/>
        <family val="2"/>
      </rPr>
      <t>1</t>
    </r>
    <r>
      <rPr>
        <sz val="9"/>
        <color theme="0" tint="-0.34998626667073579"/>
        <rFont val="Arial"/>
        <family val="2"/>
      </rPr>
      <t xml:space="preserve"> Financial consolidation: </t>
    </r>
  </si>
  <si>
    <r>
      <rPr>
        <vertAlign val="superscript"/>
        <sz val="9"/>
        <color theme="0" tint="-0.34998626667073579"/>
        <rFont val="Arial"/>
        <family val="2"/>
      </rPr>
      <t xml:space="preserve">2 </t>
    </r>
    <r>
      <rPr>
        <sz val="9"/>
        <color theme="0" tint="-0.34998626667073579"/>
        <rFont val="Arial"/>
        <family val="2"/>
      </rPr>
      <t>Risked opportunity pipeline</t>
    </r>
  </si>
  <si>
    <t>FY2025</t>
  </si>
  <si>
    <t>3Q 2025</t>
  </si>
  <si>
    <t>2Q 2025</t>
  </si>
  <si>
    <t>1Q 2025</t>
  </si>
  <si>
    <t>FY 2024</t>
  </si>
  <si>
    <t>4Q 2024</t>
  </si>
  <si>
    <t>3Q 2024</t>
  </si>
  <si>
    <t>2Q 2024</t>
  </si>
  <si>
    <t>1Q 2024</t>
  </si>
  <si>
    <t>FY 2023</t>
  </si>
  <si>
    <t>4Q 2023</t>
  </si>
  <si>
    <t>3Q 2023</t>
  </si>
  <si>
    <t>2Q 2023</t>
  </si>
  <si>
    <t>1Q 2023</t>
  </si>
  <si>
    <t>FY 2022</t>
  </si>
  <si>
    <t>4Q 2022</t>
  </si>
  <si>
    <t>3Q 2022</t>
  </si>
  <si>
    <t>2Q 2022</t>
  </si>
  <si>
    <t>1Q 2022</t>
  </si>
  <si>
    <t>FY 2021</t>
  </si>
  <si>
    <t>4Q 2021</t>
  </si>
  <si>
    <t>3Q 2021</t>
  </si>
  <si>
    <t>2Q 2021</t>
  </si>
  <si>
    <t>1Q 2021</t>
  </si>
  <si>
    <t>FY 2020</t>
  </si>
  <si>
    <t>4Q 2020</t>
  </si>
  <si>
    <t>3Q 2020</t>
  </si>
  <si>
    <t>2Q 2020</t>
  </si>
  <si>
    <t>1Q 2020</t>
  </si>
  <si>
    <t>FY 2019</t>
  </si>
  <si>
    <t>4Q 2019</t>
  </si>
  <si>
    <t>3Q 2019</t>
  </si>
  <si>
    <t>2Q 2019</t>
  </si>
  <si>
    <t>1Q 2019</t>
  </si>
  <si>
    <t>FY 2018</t>
  </si>
  <si>
    <t>FY 2017</t>
  </si>
  <si>
    <t>FY 2016</t>
  </si>
  <si>
    <t>FY 2015</t>
  </si>
  <si>
    <t>Offshore wind</t>
  </si>
  <si>
    <t>Onshore renewables</t>
  </si>
  <si>
    <t>Guañizuil IIA</t>
  </si>
  <si>
    <t>Stępień </t>
  </si>
  <si>
    <t>Corrections after reporting period*</t>
  </si>
  <si>
    <r>
      <t>Renewable energy delivered to grid</t>
    </r>
    <r>
      <rPr>
        <sz val="9"/>
        <color theme="1"/>
        <rFont val="Arial"/>
        <family val="2"/>
      </rPr>
      <t>**</t>
    </r>
  </si>
  <si>
    <t>Renewable energy for use by Equinor</t>
  </si>
  <si>
    <t>Sum Equinor</t>
  </si>
  <si>
    <t>*Corrections linked to metering system - updated on asset line, but not affecting the reported totals</t>
  </si>
  <si>
    <t>**Sum for the Renewables reporting segment</t>
  </si>
  <si>
    <t xml:space="preserve">Comments </t>
  </si>
  <si>
    <t>3Q25:</t>
  </si>
  <si>
    <t>1Q25:</t>
  </si>
  <si>
    <t>Lyngsåsa: Acquisition of onshore wind farm in Southern Sweden</t>
  </si>
  <si>
    <t>2Q24:</t>
  </si>
  <si>
    <t xml:space="preserve">Lipno: Test production (Wento) </t>
  </si>
  <si>
    <t>4Q23:</t>
  </si>
  <si>
    <t>Guañizuil IIA (Solar Argentina): Divested</t>
  </si>
  <si>
    <t>2Q21:</t>
  </si>
  <si>
    <t>Arkona: Changed ownershare 1 July 2019 from 50% to 25%</t>
  </si>
  <si>
    <r>
      <t>Power generation</t>
    </r>
    <r>
      <rPr>
        <b/>
        <sz val="20"/>
        <color rgb="FF000000"/>
        <rFont val="Arial"/>
        <family val="2"/>
      </rPr>
      <t xml:space="preserve"> (GWh, Equinor share)</t>
    </r>
  </si>
  <si>
    <t>Ingerslev Å: Coming into operation.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</si>
</sst>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 * #,##0.00_ ;_ * \-#,##0.00_ ;_ * &quot;-&quot;??_ ;_ @_ "/>
    <numFmt numFmtId="167" formatCode="#,##0.0"/>
    <numFmt numFmtId="169" formatCode="0.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0" tint="-0.34998626667073579"/>
      <name val="Arial"/>
      <family val="2"/>
    </font>
    <font>
      <vertAlign val="superscript"/>
      <sz val="9"/>
      <color theme="0" tint="-0.3499862666707357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DC0A2D"/>
      <name val="Arial"/>
      <family val="2"/>
    </font>
    <font>
      <b/>
      <vertAlign val="superscript"/>
      <sz val="9"/>
      <color rgb="FFDC0A2D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24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rgb="FF424242"/>
      <name val="Arial"/>
      <family val="2"/>
    </font>
    <font>
      <b/>
      <sz val="9"/>
      <color rgb="FFDC0E63"/>
      <name val="Arial"/>
      <family val="2"/>
    </font>
    <font>
      <b/>
      <vertAlign val="superscript"/>
      <sz val="9"/>
      <color rgb="FFDC0E63"/>
      <name val="Arial"/>
      <family val="2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i/>
      <sz val="9"/>
      <color theme="1"/>
      <name val="Arial"/>
      <family val="2"/>
    </font>
    <font>
      <sz val="9"/>
      <color rgb="FFC00000"/>
      <name val="Arial"/>
      <family val="2"/>
    </font>
    <font>
      <b/>
      <sz val="9"/>
      <color rgb="FF006666"/>
      <name val="Arial"/>
      <family val="2"/>
    </font>
    <font>
      <i/>
      <sz val="9"/>
      <name val="Arial"/>
      <family val="2"/>
    </font>
    <font>
      <i/>
      <sz val="9"/>
      <color rgb="FF006666"/>
      <name val="Arial"/>
      <family val="2"/>
    </font>
    <font>
      <i/>
      <sz val="9"/>
      <color rgb="FFC00000"/>
      <name val="Arial"/>
      <family val="2"/>
    </font>
    <font>
      <b/>
      <i/>
      <sz val="9"/>
      <color theme="1"/>
      <name val="Arial"/>
      <family val="2"/>
    </font>
    <font>
      <sz val="9"/>
      <color theme="0" tint="-0.249977111117893"/>
      <name val="Arial"/>
      <family val="2"/>
    </font>
    <font>
      <b/>
      <i/>
      <sz val="9"/>
      <color rgb="FFDC0E63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FF5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vertical="top"/>
    </xf>
    <xf numFmtId="0" fontId="0" fillId="33" borderId="0" xfId="0" applyFill="1" applyAlignment="1">
      <alignment horizontal="center" vertical="top"/>
    </xf>
    <xf numFmtId="1" fontId="0" fillId="33" borderId="0" xfId="0" applyNumberFormat="1" applyFill="1" applyAlignment="1">
      <alignment horizontal="center" vertical="top"/>
    </xf>
    <xf numFmtId="164" fontId="0" fillId="33" borderId="0" xfId="1" applyNumberFormat="1" applyFont="1" applyFill="1" applyAlignment="1">
      <alignment horizontal="center" vertical="top"/>
    </xf>
    <xf numFmtId="0" fontId="0" fillId="33" borderId="0" xfId="0" applyFill="1" applyAlignment="1">
      <alignment vertical="top" wrapText="1"/>
    </xf>
    <xf numFmtId="164" fontId="0" fillId="33" borderId="0" xfId="1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33" borderId="0" xfId="0" applyNumberFormat="1" applyFill="1"/>
    <xf numFmtId="0" fontId="0" fillId="33" borderId="0" xfId="0" applyFill="1" applyAlignment="1">
      <alignment horizontal="left"/>
    </xf>
    <xf numFmtId="0" fontId="14" fillId="0" borderId="0" xfId="0" applyFont="1"/>
    <xf numFmtId="0" fontId="19" fillId="0" borderId="0" xfId="0" applyFont="1"/>
    <xf numFmtId="0" fontId="18" fillId="0" borderId="0" xfId="0" applyFont="1"/>
    <xf numFmtId="0" fontId="24" fillId="33" borderId="0" xfId="0" applyFont="1" applyFill="1" applyAlignment="1">
      <alignment wrapText="1"/>
    </xf>
    <xf numFmtId="0" fontId="24" fillId="33" borderId="0" xfId="0" applyFont="1" applyFill="1" applyAlignment="1">
      <alignment horizontal="center" wrapText="1"/>
    </xf>
    <xf numFmtId="164" fontId="24" fillId="33" borderId="0" xfId="1" applyNumberFormat="1" applyFont="1" applyFill="1" applyAlignment="1">
      <alignment horizontal="center" wrapText="1"/>
    </xf>
    <xf numFmtId="1" fontId="24" fillId="33" borderId="0" xfId="0" applyNumberFormat="1" applyFont="1" applyFill="1" applyAlignment="1">
      <alignment horizontal="center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 applyAlignment="1">
      <alignment horizontal="center" wrapText="1"/>
    </xf>
    <xf numFmtId="0" fontId="28" fillId="33" borderId="0" xfId="0" applyFont="1" applyFill="1" applyAlignment="1">
      <alignment horizontal="left" vertical="center"/>
    </xf>
    <xf numFmtId="49" fontId="28" fillId="33" borderId="0" xfId="0" quotePrefix="1" applyNumberFormat="1" applyFont="1" applyFill="1" applyAlignment="1">
      <alignment horizontal="left" vertical="center"/>
    </xf>
    <xf numFmtId="0" fontId="30" fillId="33" borderId="0" xfId="0" applyFont="1" applyFill="1"/>
    <xf numFmtId="0" fontId="23" fillId="33" borderId="0" xfId="0" applyFont="1" applyFill="1"/>
    <xf numFmtId="49" fontId="28" fillId="33" borderId="0" xfId="0" applyNumberFormat="1" applyFont="1" applyFill="1" applyAlignment="1">
      <alignment horizontal="left" vertical="center"/>
    </xf>
    <xf numFmtId="0" fontId="31" fillId="33" borderId="0" xfId="0" applyFont="1" applyFill="1"/>
    <xf numFmtId="0" fontId="32" fillId="33" borderId="0" xfId="0" applyFont="1" applyFill="1" applyAlignment="1">
      <alignment horizontal="right" wrapText="1"/>
    </xf>
    <xf numFmtId="0" fontId="35" fillId="35" borderId="0" xfId="0" applyFont="1" applyFill="1" applyAlignment="1">
      <alignment vertical="top"/>
    </xf>
    <xf numFmtId="0" fontId="35" fillId="0" borderId="0" xfId="0" applyFont="1" applyAlignment="1">
      <alignment vertical="top"/>
    </xf>
    <xf numFmtId="0" fontId="36" fillId="33" borderId="0" xfId="0" applyFont="1" applyFill="1" applyAlignment="1">
      <alignment horizontal="center" vertical="center"/>
    </xf>
    <xf numFmtId="0" fontId="35" fillId="33" borderId="0" xfId="0" applyFont="1" applyFill="1"/>
    <xf numFmtId="0" fontId="37" fillId="33" borderId="0" xfId="0" quotePrefix="1" applyFont="1" applyFill="1" applyAlignment="1">
      <alignment horizontal="left" vertical="center"/>
    </xf>
    <xf numFmtId="0" fontId="33" fillId="33" borderId="0" xfId="0" applyFont="1" applyFill="1" applyAlignment="1">
      <alignment vertical="center"/>
    </xf>
    <xf numFmtId="0" fontId="34" fillId="33" borderId="0" xfId="0" applyFont="1" applyFill="1" applyAlignment="1">
      <alignment horizontal="right" vertical="center" wrapText="1"/>
    </xf>
    <xf numFmtId="0" fontId="35" fillId="35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3" fillId="35" borderId="0" xfId="0" applyFont="1" applyFill="1" applyAlignment="1">
      <alignment vertical="center"/>
    </xf>
    <xf numFmtId="0" fontId="34" fillId="35" borderId="0" xfId="0" applyFont="1" applyFill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right" vertical="center" wrapText="1"/>
    </xf>
    <xf numFmtId="0" fontId="35" fillId="34" borderId="0" xfId="0" applyFont="1" applyFill="1" applyAlignment="1">
      <alignment vertical="center"/>
    </xf>
    <xf numFmtId="0" fontId="33" fillId="34" borderId="0" xfId="0" applyFont="1" applyFill="1" applyAlignment="1">
      <alignment vertical="center"/>
    </xf>
    <xf numFmtId="0" fontId="34" fillId="34" borderId="0" xfId="0" applyFont="1" applyFill="1" applyAlignment="1">
      <alignment horizontal="right" vertical="center" wrapText="1"/>
    </xf>
    <xf numFmtId="0" fontId="36" fillId="33" borderId="0" xfId="0" applyFont="1" applyFill="1" applyAlignment="1">
      <alignment vertical="center"/>
    </xf>
    <xf numFmtId="0" fontId="37" fillId="35" borderId="0" xfId="0" applyFont="1" applyFill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5" fillId="3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165" fontId="22" fillId="33" borderId="0" xfId="1" applyNumberFormat="1" applyFont="1" applyFill="1" applyAlignment="1">
      <alignment horizontal="center" vertical="center"/>
    </xf>
    <xf numFmtId="1" fontId="22" fillId="33" borderId="0" xfId="0" applyNumberFormat="1" applyFont="1" applyFill="1" applyAlignment="1">
      <alignment horizontal="center" vertical="center"/>
    </xf>
    <xf numFmtId="9" fontId="22" fillId="33" borderId="0" xfId="0" applyNumberFormat="1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0" fontId="22" fillId="34" borderId="0" xfId="0" applyFont="1" applyFill="1" applyAlignment="1">
      <alignment vertical="center" wrapText="1"/>
    </xf>
    <xf numFmtId="0" fontId="22" fillId="34" borderId="0" xfId="0" applyFont="1" applyFill="1" applyAlignment="1">
      <alignment vertical="center"/>
    </xf>
    <xf numFmtId="0" fontId="22" fillId="34" borderId="0" xfId="0" applyFont="1" applyFill="1" applyAlignment="1">
      <alignment horizontal="center" vertical="center"/>
    </xf>
    <xf numFmtId="1" fontId="22" fillId="34" borderId="0" xfId="1" applyNumberFormat="1" applyFont="1" applyFill="1" applyAlignment="1">
      <alignment horizontal="center" vertical="center"/>
    </xf>
    <xf numFmtId="1" fontId="22" fillId="34" borderId="0" xfId="0" applyNumberFormat="1" applyFont="1" applyFill="1" applyAlignment="1">
      <alignment horizontal="center" vertical="center"/>
    </xf>
    <xf numFmtId="9" fontId="22" fillId="34" borderId="0" xfId="0" applyNumberFormat="1" applyFont="1" applyFill="1" applyAlignment="1">
      <alignment horizontal="center" vertical="center"/>
    </xf>
    <xf numFmtId="164" fontId="22" fillId="34" borderId="0" xfId="1" applyNumberFormat="1" applyFont="1" applyFill="1" applyAlignment="1">
      <alignment horizontal="center" vertical="center"/>
    </xf>
    <xf numFmtId="164" fontId="22" fillId="33" borderId="0" xfId="1" applyNumberFormat="1" applyFont="1" applyFill="1" applyAlignment="1">
      <alignment horizontal="center" vertical="center"/>
    </xf>
    <xf numFmtId="0" fontId="26" fillId="33" borderId="0" xfId="0" applyFont="1" applyFill="1" applyAlignment="1">
      <alignment horizontal="right" vertical="center" wrapText="1"/>
    </xf>
    <xf numFmtId="0" fontId="22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 wrapText="1"/>
    </xf>
    <xf numFmtId="0" fontId="20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1" fontId="22" fillId="33" borderId="0" xfId="0" applyNumberFormat="1" applyFont="1" applyFill="1" applyAlignment="1">
      <alignment horizontal="left" vertical="center"/>
    </xf>
    <xf numFmtId="0" fontId="36" fillId="34" borderId="0" xfId="0" applyFont="1" applyFill="1" applyAlignment="1">
      <alignment vertical="center"/>
    </xf>
    <xf numFmtId="0" fontId="0" fillId="33" borderId="0" xfId="0" applyFill="1" applyAlignment="1">
      <alignment horizontal="left" wrapText="1"/>
    </xf>
    <xf numFmtId="1" fontId="0" fillId="33" borderId="0" xfId="0" applyNumberFormat="1" applyFill="1" applyAlignment="1">
      <alignment horizontal="left"/>
    </xf>
    <xf numFmtId="0" fontId="36" fillId="35" borderId="0" xfId="0" applyFont="1" applyFill="1" applyAlignment="1">
      <alignment horizontal="left" vertical="center"/>
    </xf>
    <xf numFmtId="0" fontId="36" fillId="34" borderId="0" xfId="0" applyFont="1" applyFill="1" applyAlignment="1">
      <alignment horizontal="left" vertical="center"/>
    </xf>
    <xf numFmtId="0" fontId="36" fillId="33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33" borderId="0" xfId="0" applyFont="1" applyFill="1" applyAlignment="1">
      <alignment horizontal="left" vertical="center" wrapText="1"/>
    </xf>
    <xf numFmtId="0" fontId="40" fillId="33" borderId="0" xfId="0" applyFont="1" applyFill="1" applyAlignment="1">
      <alignment wrapText="1"/>
    </xf>
    <xf numFmtId="0" fontId="42" fillId="33" borderId="0" xfId="0" applyFont="1" applyFill="1"/>
    <xf numFmtId="0" fontId="31" fillId="33" borderId="0" xfId="0" applyFont="1" applyFill="1" applyAlignment="1">
      <alignment horizontal="right"/>
    </xf>
    <xf numFmtId="0" fontId="31" fillId="0" borderId="0" xfId="0" applyFont="1" applyAlignment="1">
      <alignment horizontal="right"/>
    </xf>
    <xf numFmtId="0" fontId="44" fillId="0" borderId="16" xfId="0" applyFont="1" applyBorder="1" applyAlignment="1">
      <alignment vertical="center" wrapText="1"/>
    </xf>
    <xf numFmtId="0" fontId="44" fillId="33" borderId="0" xfId="0" applyFont="1" applyFill="1"/>
    <xf numFmtId="0" fontId="45" fillId="33" borderId="0" xfId="0" applyFont="1" applyFill="1"/>
    <xf numFmtId="0" fontId="32" fillId="33" borderId="10" xfId="0" applyFont="1" applyFill="1" applyBorder="1" applyAlignment="1">
      <alignment horizontal="right" wrapText="1"/>
    </xf>
    <xf numFmtId="0" fontId="37" fillId="33" borderId="23" xfId="0" applyFont="1" applyFill="1" applyBorder="1"/>
    <xf numFmtId="3" fontId="46" fillId="33" borderId="17" xfId="0" applyNumberFormat="1" applyFont="1" applyFill="1" applyBorder="1" applyAlignment="1">
      <alignment horizontal="right"/>
    </xf>
    <xf numFmtId="3" fontId="46" fillId="33" borderId="21" xfId="0" applyNumberFormat="1" applyFont="1" applyFill="1" applyBorder="1" applyAlignment="1">
      <alignment horizontal="right"/>
    </xf>
    <xf numFmtId="3" fontId="46" fillId="33" borderId="20" xfId="0" applyNumberFormat="1" applyFont="1" applyFill="1" applyBorder="1" applyAlignment="1">
      <alignment horizontal="right"/>
    </xf>
    <xf numFmtId="0" fontId="37" fillId="35" borderId="23" xfId="0" applyFont="1" applyFill="1" applyBorder="1" applyAlignment="1">
      <alignment wrapText="1"/>
    </xf>
    <xf numFmtId="3" fontId="46" fillId="35" borderId="17" xfId="0" applyNumberFormat="1" applyFont="1" applyFill="1" applyBorder="1" applyAlignment="1">
      <alignment horizontal="right" vertical="center"/>
    </xf>
    <xf numFmtId="3" fontId="46" fillId="35" borderId="21" xfId="0" applyNumberFormat="1" applyFont="1" applyFill="1" applyBorder="1" applyAlignment="1">
      <alignment horizontal="right" vertical="top" wrapText="1"/>
    </xf>
    <xf numFmtId="3" fontId="46" fillId="35" borderId="20" xfId="0" applyNumberFormat="1" applyFont="1" applyFill="1" applyBorder="1" applyAlignment="1">
      <alignment horizontal="right" vertical="top" wrapText="1"/>
    </xf>
    <xf numFmtId="0" fontId="37" fillId="0" borderId="23" xfId="0" applyFont="1" applyBorder="1" applyAlignment="1">
      <alignment wrapText="1"/>
    </xf>
    <xf numFmtId="3" fontId="46" fillId="0" borderId="17" xfId="0" applyNumberFormat="1" applyFont="1" applyBorder="1" applyAlignment="1">
      <alignment horizontal="right" vertical="center"/>
    </xf>
    <xf numFmtId="3" fontId="46" fillId="0" borderId="21" xfId="0" applyNumberFormat="1" applyFont="1" applyBorder="1" applyAlignment="1">
      <alignment horizontal="right" vertical="top" wrapText="1"/>
    </xf>
    <xf numFmtId="3" fontId="46" fillId="0" borderId="20" xfId="0" applyNumberFormat="1" applyFont="1" applyBorder="1" applyAlignment="1">
      <alignment horizontal="right" vertical="top" wrapText="1"/>
    </xf>
    <xf numFmtId="3" fontId="48" fillId="0" borderId="13" xfId="0" applyNumberFormat="1" applyFont="1" applyBorder="1" applyAlignment="1">
      <alignment horizontal="right" vertical="center"/>
    </xf>
    <xf numFmtId="3" fontId="47" fillId="0" borderId="13" xfId="0" applyNumberFormat="1" applyFont="1" applyBorder="1" applyAlignment="1">
      <alignment horizontal="right" vertical="top" wrapText="1"/>
    </xf>
    <xf numFmtId="3" fontId="47" fillId="0" borderId="11" xfId="0" applyNumberFormat="1" applyFont="1" applyBorder="1" applyAlignment="1">
      <alignment horizontal="right" vertical="top" wrapText="1"/>
    </xf>
    <xf numFmtId="3" fontId="47" fillId="0" borderId="10" xfId="0" applyNumberFormat="1" applyFont="1" applyBorder="1" applyAlignment="1">
      <alignment horizontal="right" vertical="top" wrapText="1"/>
    </xf>
    <xf numFmtId="3" fontId="48" fillId="0" borderId="12" xfId="0" applyNumberFormat="1" applyFont="1" applyBorder="1" applyAlignment="1">
      <alignment horizontal="right" vertical="top" wrapText="1"/>
    </xf>
    <xf numFmtId="3" fontId="48" fillId="0" borderId="11" xfId="0" applyNumberFormat="1" applyFont="1" applyBorder="1" applyAlignment="1">
      <alignment horizontal="right" vertical="top" wrapText="1"/>
    </xf>
    <xf numFmtId="0" fontId="44" fillId="0" borderId="10" xfId="0" applyFont="1" applyBorder="1" applyAlignment="1">
      <alignment vertical="top"/>
    </xf>
    <xf numFmtId="0" fontId="37" fillId="36" borderId="23" xfId="0" applyFont="1" applyFill="1" applyBorder="1" applyAlignment="1">
      <alignment vertical="top"/>
    </xf>
    <xf numFmtId="3" fontId="34" fillId="36" borderId="0" xfId="0" applyNumberFormat="1" applyFont="1" applyFill="1" applyAlignment="1">
      <alignment vertical="top"/>
    </xf>
    <xf numFmtId="3" fontId="46" fillId="36" borderId="0" xfId="0" applyNumberFormat="1" applyFont="1" applyFill="1" applyAlignment="1">
      <alignment horizontal="right" vertical="center"/>
    </xf>
    <xf numFmtId="3" fontId="34" fillId="36" borderId="18" xfId="0" applyNumberFormat="1" applyFont="1" applyFill="1" applyBorder="1" applyAlignment="1">
      <alignment horizontal="right" vertical="center"/>
    </xf>
    <xf numFmtId="3" fontId="34" fillId="36" borderId="19" xfId="0" applyNumberFormat="1" applyFont="1" applyFill="1" applyBorder="1" applyAlignment="1">
      <alignment horizontal="right" vertical="center"/>
    </xf>
    <xf numFmtId="3" fontId="46" fillId="36" borderId="21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top"/>
    </xf>
    <xf numFmtId="0" fontId="37" fillId="36" borderId="0" xfId="0" applyFont="1" applyFill="1" applyAlignment="1">
      <alignment vertical="top"/>
    </xf>
    <xf numFmtId="0" fontId="37" fillId="36" borderId="23" xfId="0" applyFont="1" applyFill="1" applyBorder="1" applyAlignment="1">
      <alignment vertical="top" wrapText="1"/>
    </xf>
    <xf numFmtId="0" fontId="37" fillId="36" borderId="16" xfId="0" applyFont="1" applyFill="1" applyBorder="1" applyAlignment="1">
      <alignment vertical="top" wrapText="1"/>
    </xf>
    <xf numFmtId="3" fontId="34" fillId="36" borderId="10" xfId="0" applyNumberFormat="1" applyFont="1" applyFill="1" applyBorder="1" applyAlignment="1">
      <alignment vertical="top"/>
    </xf>
    <xf numFmtId="3" fontId="46" fillId="36" borderId="10" xfId="0" applyNumberFormat="1" applyFont="1" applyFill="1" applyBorder="1" applyAlignment="1">
      <alignment horizontal="right" vertical="center"/>
    </xf>
    <xf numFmtId="3" fontId="34" fillId="36" borderId="14" xfId="0" applyNumberFormat="1" applyFont="1" applyFill="1" applyBorder="1" applyAlignment="1">
      <alignment horizontal="right" vertical="center"/>
    </xf>
    <xf numFmtId="3" fontId="34" fillId="36" borderId="15" xfId="0" applyNumberFormat="1" applyFont="1" applyFill="1" applyBorder="1" applyAlignment="1">
      <alignment horizontal="right" vertical="center"/>
    </xf>
    <xf numFmtId="3" fontId="46" fillId="36" borderId="12" xfId="0" applyNumberFormat="1" applyFont="1" applyFill="1" applyBorder="1" applyAlignment="1">
      <alignment horizontal="right" vertical="center"/>
    </xf>
    <xf numFmtId="0" fontId="37" fillId="36" borderId="10" xfId="0" applyFont="1" applyFill="1" applyBorder="1" applyAlignment="1">
      <alignment vertical="top"/>
    </xf>
    <xf numFmtId="0" fontId="49" fillId="33" borderId="10" xfId="0" applyFont="1" applyFill="1" applyBorder="1"/>
    <xf numFmtId="0" fontId="49" fillId="33" borderId="0" xfId="0" applyFont="1" applyFill="1"/>
    <xf numFmtId="0" fontId="50" fillId="33" borderId="0" xfId="0" applyFont="1" applyFill="1" applyAlignment="1">
      <alignment horizontal="left" vertical="top"/>
    </xf>
    <xf numFmtId="0" fontId="47" fillId="33" borderId="0" xfId="0" quotePrefix="1" applyFont="1" applyFill="1" applyAlignment="1">
      <alignment horizontal="left" vertical="top"/>
    </xf>
    <xf numFmtId="0" fontId="47" fillId="33" borderId="0" xfId="0" quotePrefix="1" applyFont="1" applyFill="1" applyAlignment="1">
      <alignment horizontal="left" vertical="top" wrapText="1"/>
    </xf>
    <xf numFmtId="0" fontId="47" fillId="33" borderId="0" xfId="0" applyFont="1" applyFill="1" applyAlignment="1">
      <alignment horizontal="left" vertical="top" wrapText="1"/>
    </xf>
    <xf numFmtId="0" fontId="51" fillId="33" borderId="0" xfId="0" applyFont="1" applyFill="1" applyAlignment="1">
      <alignment horizontal="left"/>
    </xf>
    <xf numFmtId="3" fontId="34" fillId="36" borderId="23" xfId="0" applyNumberFormat="1" applyFont="1" applyFill="1" applyBorder="1" applyAlignment="1">
      <alignment horizontal="right" vertical="center"/>
    </xf>
    <xf numFmtId="3" fontId="34" fillId="36" borderId="16" xfId="0" applyNumberFormat="1" applyFont="1" applyFill="1" applyBorder="1" applyAlignment="1">
      <alignment horizontal="right" vertical="center"/>
    </xf>
    <xf numFmtId="3" fontId="49" fillId="33" borderId="0" xfId="0" applyNumberFormat="1" applyFont="1" applyFill="1"/>
    <xf numFmtId="0" fontId="44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52" fillId="33" borderId="10" xfId="0" applyFont="1" applyFill="1" applyBorder="1" applyAlignment="1">
      <alignment horizontal="left"/>
    </xf>
    <xf numFmtId="0" fontId="28" fillId="33" borderId="0" xfId="0" applyFont="1" applyFill="1" applyAlignment="1">
      <alignment vertical="center" wrapText="1"/>
    </xf>
    <xf numFmtId="0" fontId="28" fillId="33" borderId="0" xfId="0" applyFont="1" applyFill="1" applyAlignment="1">
      <alignment vertical="center"/>
    </xf>
    <xf numFmtId="0" fontId="28" fillId="33" borderId="0" xfId="0" applyFont="1" applyFill="1" applyAlignment="1">
      <alignment horizontal="center" vertical="center"/>
    </xf>
    <xf numFmtId="1" fontId="28" fillId="33" borderId="0" xfId="0" applyNumberFormat="1" applyFont="1" applyFill="1" applyAlignment="1">
      <alignment horizontal="center" vertical="center"/>
    </xf>
    <xf numFmtId="164" fontId="28" fillId="33" borderId="0" xfId="1" applyNumberFormat="1" applyFont="1" applyFill="1" applyAlignment="1">
      <alignment horizontal="center" vertical="center"/>
    </xf>
    <xf numFmtId="165" fontId="22" fillId="34" borderId="0" xfId="1" applyNumberFormat="1" applyFont="1" applyFill="1" applyAlignment="1">
      <alignment horizontal="center" vertical="center"/>
    </xf>
    <xf numFmtId="1" fontId="22" fillId="33" borderId="0" xfId="1" applyNumberFormat="1" applyFont="1" applyFill="1" applyAlignment="1">
      <alignment horizontal="center" vertical="center"/>
    </xf>
    <xf numFmtId="0" fontId="28" fillId="34" borderId="0" xfId="0" applyFont="1" applyFill="1" applyAlignment="1">
      <alignment horizontal="center" vertical="center"/>
    </xf>
    <xf numFmtId="9" fontId="22" fillId="33" borderId="0" xfId="45" applyFont="1" applyFill="1" applyAlignment="1">
      <alignment horizontal="center" vertical="center"/>
    </xf>
    <xf numFmtId="0" fontId="24" fillId="33" borderId="0" xfId="0" applyFont="1" applyFill="1"/>
    <xf numFmtId="0" fontId="40" fillId="33" borderId="0" xfId="0" applyFont="1" applyFill="1" applyAlignment="1">
      <alignment horizontal="center" wrapText="1"/>
    </xf>
    <xf numFmtId="1" fontId="40" fillId="33" borderId="0" xfId="1" applyNumberFormat="1" applyFont="1" applyFill="1" applyAlignment="1">
      <alignment horizontal="center" wrapText="1"/>
    </xf>
    <xf numFmtId="0" fontId="40" fillId="33" borderId="0" xfId="0" applyFont="1" applyFill="1" applyAlignment="1">
      <alignment horizontal="left" wrapText="1"/>
    </xf>
    <xf numFmtId="0" fontId="40" fillId="33" borderId="0" xfId="0" applyFont="1" applyFill="1" applyAlignment="1">
      <alignment horizontal="left"/>
    </xf>
    <xf numFmtId="0" fontId="40" fillId="33" borderId="0" xfId="0" applyFont="1" applyFill="1" applyAlignment="1">
      <alignment horizontal="right" wrapText="1"/>
    </xf>
    <xf numFmtId="0" fontId="26" fillId="33" borderId="0" xfId="0" applyFont="1" applyFill="1" applyAlignment="1">
      <alignment horizontal="right" wrapText="1"/>
    </xf>
    <xf numFmtId="0" fontId="27" fillId="33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26" fillId="35" borderId="0" xfId="0" applyFont="1" applyFill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7" fillId="35" borderId="0" xfId="0" applyFont="1" applyFill="1" applyAlignment="1">
      <alignment horizontal="left" vertical="center"/>
    </xf>
    <xf numFmtId="0" fontId="28" fillId="35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34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/>
    </xf>
    <xf numFmtId="0" fontId="26" fillId="34" borderId="0" xfId="0" applyFont="1" applyFill="1" applyAlignment="1">
      <alignment horizontal="right" vertical="center" wrapText="1"/>
    </xf>
    <xf numFmtId="0" fontId="27" fillId="34" borderId="0" xfId="0" applyFont="1" applyFill="1" applyAlignment="1">
      <alignment horizontal="left" vertical="center"/>
    </xf>
    <xf numFmtId="0" fontId="28" fillId="34" borderId="0" xfId="0" applyFont="1" applyFill="1" applyAlignment="1">
      <alignment horizontal="left" vertical="center"/>
    </xf>
    <xf numFmtId="1" fontId="28" fillId="33" borderId="0" xfId="1" applyNumberFormat="1" applyFont="1" applyFill="1" applyAlignment="1">
      <alignment horizontal="center" vertical="center"/>
    </xf>
    <xf numFmtId="9" fontId="28" fillId="33" borderId="0" xfId="0" applyNumberFormat="1" applyFont="1" applyFill="1" applyAlignment="1">
      <alignment horizontal="center" vertical="center"/>
    </xf>
    <xf numFmtId="0" fontId="28" fillId="33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1" fontId="28" fillId="0" borderId="0" xfId="1" applyNumberFormat="1" applyFont="1" applyFill="1" applyAlignment="1">
      <alignment horizontal="center" vertical="center"/>
    </xf>
    <xf numFmtId="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2" fillId="33" borderId="0" xfId="0" applyFont="1" applyFill="1" applyAlignment="1">
      <alignment horizontal="left" vertical="center" wrapText="1"/>
    </xf>
    <xf numFmtId="0" fontId="26" fillId="33" borderId="0" xfId="0" applyFont="1" applyFill="1" applyAlignment="1">
      <alignment horizontal="left" vertical="center" wrapText="1"/>
    </xf>
    <xf numFmtId="0" fontId="22" fillId="33" borderId="0" xfId="0" quotePrefix="1" applyFont="1" applyFill="1" applyAlignment="1">
      <alignment horizontal="left" vertical="center"/>
    </xf>
    <xf numFmtId="49" fontId="22" fillId="0" borderId="0" xfId="0" quotePrefix="1" applyNumberFormat="1" applyFont="1" applyAlignment="1">
      <alignment horizontal="left" vertical="center"/>
    </xf>
    <xf numFmtId="0" fontId="23" fillId="33" borderId="0" xfId="0" applyFont="1" applyFill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0" fontId="40" fillId="37" borderId="22" xfId="0" applyFont="1" applyFill="1" applyBorder="1" applyAlignment="1">
      <alignment horizontal="right" wrapText="1"/>
    </xf>
    <xf numFmtId="0" fontId="40" fillId="33" borderId="22" xfId="0" applyFont="1" applyFill="1" applyBorder="1" applyAlignment="1">
      <alignment horizontal="right" wrapText="1"/>
    </xf>
    <xf numFmtId="0" fontId="40" fillId="33" borderId="24" xfId="0" applyFont="1" applyFill="1" applyBorder="1" applyAlignment="1">
      <alignment horizontal="right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3" fontId="27" fillId="33" borderId="17" xfId="0" applyNumberFormat="1" applyFont="1" applyFill="1" applyBorder="1" applyAlignment="1">
      <alignment horizontal="right"/>
    </xf>
    <xf numFmtId="3" fontId="27" fillId="33" borderId="20" xfId="0" applyNumberFormat="1" applyFont="1" applyFill="1" applyBorder="1" applyAlignment="1">
      <alignment horizontal="right"/>
    </xf>
    <xf numFmtId="3" fontId="27" fillId="35" borderId="17" xfId="0" applyNumberFormat="1" applyFont="1" applyFill="1" applyBorder="1" applyAlignment="1">
      <alignment horizontal="right" vertical="top" wrapText="1"/>
    </xf>
    <xf numFmtId="3" fontId="27" fillId="35" borderId="20" xfId="0" applyNumberFormat="1" applyFont="1" applyFill="1" applyBorder="1" applyAlignment="1">
      <alignment horizontal="right" vertical="top" wrapText="1"/>
    </xf>
    <xf numFmtId="0" fontId="22" fillId="0" borderId="0" xfId="0" applyFont="1" applyAlignment="1">
      <alignment vertical="top"/>
    </xf>
    <xf numFmtId="3" fontId="27" fillId="0" borderId="17" xfId="0" applyNumberFormat="1" applyFont="1" applyBorder="1" applyAlignment="1">
      <alignment horizontal="right" vertical="top" wrapText="1"/>
    </xf>
    <xf numFmtId="3" fontId="27" fillId="0" borderId="0" xfId="0" applyNumberFormat="1" applyFont="1" applyAlignment="1">
      <alignment horizontal="right" vertical="top" wrapText="1"/>
    </xf>
    <xf numFmtId="3" fontId="27" fillId="0" borderId="23" xfId="0" applyNumberFormat="1" applyFont="1" applyBorder="1" applyAlignment="1">
      <alignment horizontal="right" vertical="top" wrapText="1"/>
    </xf>
    <xf numFmtId="3" fontId="27" fillId="0" borderId="20" xfId="0" applyNumberFormat="1" applyFont="1" applyBorder="1" applyAlignment="1">
      <alignment horizontal="right" vertical="top" wrapText="1"/>
    </xf>
    <xf numFmtId="3" fontId="27" fillId="0" borderId="18" xfId="0" applyNumberFormat="1" applyFont="1" applyBorder="1" applyAlignment="1">
      <alignment horizontal="right" vertical="top" wrapText="1"/>
    </xf>
    <xf numFmtId="3" fontId="27" fillId="0" borderId="19" xfId="0" applyNumberFormat="1" applyFont="1" applyBorder="1" applyAlignment="1">
      <alignment horizontal="right" vertical="top" wrapText="1"/>
    </xf>
    <xf numFmtId="0" fontId="22" fillId="33" borderId="0" xfId="0" applyFont="1" applyFill="1" applyAlignment="1">
      <alignment horizontal="right"/>
    </xf>
    <xf numFmtId="43" fontId="22" fillId="33" borderId="0" xfId="0" applyNumberFormat="1" applyFont="1" applyFill="1" applyAlignment="1">
      <alignment horizontal="right"/>
    </xf>
    <xf numFmtId="167" fontId="22" fillId="33" borderId="0" xfId="0" applyNumberFormat="1" applyFont="1" applyFill="1" applyAlignment="1">
      <alignment horizontal="right"/>
    </xf>
    <xf numFmtId="3" fontId="22" fillId="33" borderId="0" xfId="0" applyNumberFormat="1" applyFont="1" applyFill="1" applyAlignment="1">
      <alignment horizontal="right"/>
    </xf>
    <xf numFmtId="0" fontId="22" fillId="33" borderId="0" xfId="0" applyFont="1" applyFill="1"/>
    <xf numFmtId="4" fontId="22" fillId="33" borderId="0" xfId="0" applyNumberFormat="1" applyFont="1" applyFill="1" applyAlignment="1">
      <alignment horizontal="right"/>
    </xf>
    <xf numFmtId="1" fontId="22" fillId="33" borderId="0" xfId="0" applyNumberFormat="1" applyFont="1" applyFill="1" applyAlignment="1">
      <alignment horizontal="right"/>
    </xf>
    <xf numFmtId="3" fontId="22" fillId="33" borderId="0" xfId="0" applyNumberFormat="1" applyFont="1" applyFill="1"/>
    <xf numFmtId="0" fontId="28" fillId="38" borderId="0" xfId="0" applyFont="1" applyFill="1" applyAlignment="1">
      <alignment horizontal="left" vertical="center" wrapText="1"/>
    </xf>
    <xf numFmtId="0" fontId="28" fillId="35" borderId="0" xfId="0" applyFont="1" applyFill="1" applyAlignment="1">
      <alignment vertical="center" wrapText="1"/>
    </xf>
    <xf numFmtId="0" fontId="28" fillId="35" borderId="0" xfId="0" applyFont="1" applyFill="1" applyAlignment="1">
      <alignment vertical="center"/>
    </xf>
    <xf numFmtId="0" fontId="28" fillId="35" borderId="0" xfId="0" applyFont="1" applyFill="1" applyAlignment="1">
      <alignment horizontal="center" vertical="center"/>
    </xf>
    <xf numFmtId="1" fontId="28" fillId="35" borderId="0" xfId="0" applyNumberFormat="1" applyFont="1" applyFill="1" applyAlignment="1">
      <alignment horizontal="center" vertical="center"/>
    </xf>
    <xf numFmtId="1" fontId="28" fillId="35" borderId="0" xfId="1" applyNumberFormat="1" applyFont="1" applyFill="1" applyBorder="1" applyAlignment="1">
      <alignment horizontal="center" vertical="center"/>
    </xf>
    <xf numFmtId="9" fontId="28" fillId="35" borderId="0" xfId="0" applyNumberFormat="1" applyFont="1" applyFill="1" applyAlignment="1">
      <alignment horizontal="center" vertical="center"/>
    </xf>
    <xf numFmtId="0" fontId="28" fillId="35" borderId="0" xfId="0" applyFont="1" applyFill="1" applyAlignment="1">
      <alignment horizontal="left" vertical="center" wrapText="1"/>
    </xf>
    <xf numFmtId="1" fontId="28" fillId="0" borderId="0" xfId="0" applyNumberFormat="1" applyFont="1" applyAlignment="1">
      <alignment horizontal="center" vertical="center"/>
    </xf>
    <xf numFmtId="1" fontId="28" fillId="0" borderId="0" xfId="1" applyNumberFormat="1" applyFont="1" applyAlignment="1">
      <alignment horizontal="center" vertical="center"/>
    </xf>
    <xf numFmtId="1" fontId="28" fillId="0" borderId="0" xfId="1" applyNumberFormat="1" applyFont="1" applyFill="1" applyBorder="1" applyAlignment="1">
      <alignment horizontal="center" vertical="center"/>
    </xf>
    <xf numFmtId="0" fontId="28" fillId="39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" fontId="28" fillId="34" borderId="0" xfId="0" applyNumberFormat="1" applyFont="1" applyFill="1" applyAlignment="1">
      <alignment horizontal="center" vertical="center"/>
    </xf>
    <xf numFmtId="1" fontId="28" fillId="34" borderId="0" xfId="1" applyNumberFormat="1" applyFont="1" applyFill="1" applyAlignment="1">
      <alignment horizontal="center" vertical="center"/>
    </xf>
    <xf numFmtId="9" fontId="28" fillId="34" borderId="0" xfId="0" applyNumberFormat="1" applyFont="1" applyFill="1" applyAlignment="1">
      <alignment horizontal="center" vertical="center"/>
    </xf>
    <xf numFmtId="0" fontId="28" fillId="34" borderId="0" xfId="0" applyFont="1" applyFill="1" applyAlignment="1">
      <alignment horizontal="left" vertical="center" wrapText="1"/>
    </xf>
    <xf numFmtId="0" fontId="28" fillId="34" borderId="0" xfId="0" applyFont="1" applyFill="1" applyAlignment="1">
      <alignment vertical="center" wrapText="1"/>
    </xf>
    <xf numFmtId="1" fontId="28" fillId="35" borderId="0" xfId="1" applyNumberFormat="1" applyFont="1" applyFill="1" applyAlignment="1">
      <alignment horizontal="center" vertical="center"/>
    </xf>
    <xf numFmtId="3" fontId="34" fillId="36" borderId="25" xfId="0" applyNumberFormat="1" applyFont="1" applyFill="1" applyBorder="1" applyAlignment="1">
      <alignment horizontal="right" vertical="center"/>
    </xf>
    <xf numFmtId="3" fontId="27" fillId="33" borderId="26" xfId="0" applyNumberFormat="1" applyFont="1" applyFill="1" applyBorder="1"/>
    <xf numFmtId="3" fontId="27" fillId="33" borderId="29" xfId="0" applyNumberFormat="1" applyFont="1" applyFill="1" applyBorder="1"/>
    <xf numFmtId="3" fontId="27" fillId="35" borderId="18" xfId="0" applyNumberFormat="1" applyFont="1" applyFill="1" applyBorder="1"/>
    <xf numFmtId="3" fontId="27" fillId="35" borderId="17" xfId="0" applyNumberFormat="1" applyFont="1" applyFill="1" applyBorder="1"/>
    <xf numFmtId="3" fontId="27" fillId="33" borderId="18" xfId="0" applyNumberFormat="1" applyFont="1" applyFill="1" applyBorder="1"/>
    <xf numFmtId="3" fontId="27" fillId="33" borderId="17" xfId="0" applyNumberFormat="1" applyFont="1" applyFill="1" applyBorder="1"/>
    <xf numFmtId="3" fontId="27" fillId="0" borderId="18" xfId="0" applyNumberFormat="1" applyFont="1" applyBorder="1"/>
    <xf numFmtId="3" fontId="27" fillId="0" borderId="17" xfId="0" applyNumberFormat="1" applyFont="1" applyBorder="1"/>
    <xf numFmtId="3" fontId="47" fillId="0" borderId="14" xfId="0" applyNumberFormat="1" applyFont="1" applyBorder="1" applyAlignment="1">
      <alignment vertical="top"/>
    </xf>
    <xf numFmtId="3" fontId="47" fillId="0" borderId="13" xfId="0" applyNumberFormat="1" applyFont="1" applyBorder="1" applyAlignment="1">
      <alignment vertical="top"/>
    </xf>
    <xf numFmtId="3" fontId="34" fillId="36" borderId="29" xfId="0" applyNumberFormat="1" applyFont="1" applyFill="1" applyBorder="1" applyAlignment="1">
      <alignment horizontal="right" vertical="center"/>
    </xf>
    <xf numFmtId="3" fontId="34" fillId="36" borderId="17" xfId="0" applyNumberFormat="1" applyFont="1" applyFill="1" applyBorder="1" applyAlignment="1">
      <alignment horizontal="right" vertical="center"/>
    </xf>
    <xf numFmtId="3" fontId="34" fillId="36" borderId="29" xfId="0" applyNumberFormat="1" applyFont="1" applyFill="1" applyBorder="1" applyAlignment="1">
      <alignment vertical="top"/>
    </xf>
    <xf numFmtId="3" fontId="34" fillId="36" borderId="17" xfId="0" applyNumberFormat="1" applyFont="1" applyFill="1" applyBorder="1" applyAlignment="1">
      <alignment vertical="top"/>
    </xf>
    <xf numFmtId="3" fontId="34" fillId="36" borderId="13" xfId="0" applyNumberFormat="1" applyFont="1" applyFill="1" applyBorder="1" applyAlignment="1">
      <alignment vertical="top"/>
    </xf>
    <xf numFmtId="0" fontId="40" fillId="33" borderId="28" xfId="0" applyFont="1" applyFill="1" applyBorder="1" applyAlignment="1">
      <alignment horizontal="right" wrapText="1"/>
    </xf>
    <xf numFmtId="0" fontId="40" fillId="33" borderId="30" xfId="0" applyFont="1" applyFill="1" applyBorder="1" applyAlignment="1">
      <alignment horizontal="right" wrapText="1"/>
    </xf>
    <xf numFmtId="0" fontId="40" fillId="37" borderId="24" xfId="0" applyFont="1" applyFill="1" applyBorder="1" applyAlignment="1">
      <alignment horizontal="right" wrapText="1"/>
    </xf>
    <xf numFmtId="0" fontId="40" fillId="37" borderId="28" xfId="0" applyFont="1" applyFill="1" applyBorder="1" applyAlignment="1">
      <alignment horizontal="right" wrapText="1"/>
    </xf>
    <xf numFmtId="0" fontId="40" fillId="33" borderId="27" xfId="0" applyFont="1" applyFill="1" applyBorder="1" applyAlignment="1">
      <alignment horizontal="right" wrapText="1"/>
    </xf>
    <xf numFmtId="0" fontId="40" fillId="33" borderId="31" xfId="0" applyFont="1" applyFill="1" applyBorder="1" applyAlignment="1">
      <alignment horizontal="right" wrapText="1"/>
    </xf>
    <xf numFmtId="0" fontId="40" fillId="37" borderId="32" xfId="0" applyFont="1" applyFill="1" applyBorder="1" applyAlignment="1">
      <alignment horizontal="right" wrapText="1"/>
    </xf>
    <xf numFmtId="0" fontId="40" fillId="37" borderId="31" xfId="0" applyFont="1" applyFill="1" applyBorder="1" applyAlignment="1">
      <alignment horizontal="right" wrapText="1"/>
    </xf>
    <xf numFmtId="167" fontId="49" fillId="33" borderId="0" xfId="0" applyNumberFormat="1" applyFont="1" applyFill="1"/>
    <xf numFmtId="3" fontId="45" fillId="33" borderId="0" xfId="0" applyNumberFormat="1" applyFont="1" applyFill="1"/>
    <xf numFmtId="3" fontId="22" fillId="0" borderId="0" xfId="0" applyNumberFormat="1" applyFont="1"/>
    <xf numFmtId="164" fontId="22" fillId="0" borderId="0" xfId="1" applyNumberFormat="1" applyFont="1" applyFill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22" fillId="0" borderId="0" xfId="1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165" fontId="22" fillId="0" borderId="0" xfId="1" applyNumberFormat="1" applyFont="1" applyFill="1" applyAlignment="1">
      <alignment horizontal="center" vertical="center"/>
    </xf>
    <xf numFmtId="0" fontId="27" fillId="35" borderId="0" xfId="0" applyFont="1" applyFill="1" applyAlignment="1">
      <alignment vertical="center" wrapText="1"/>
    </xf>
    <xf numFmtId="0" fontId="27" fillId="35" borderId="0" xfId="0" applyFont="1" applyFill="1" applyAlignment="1">
      <alignment vertical="center"/>
    </xf>
    <xf numFmtId="0" fontId="27" fillId="35" borderId="0" xfId="0" applyFont="1" applyFill="1" applyAlignment="1">
      <alignment horizontal="center" vertical="center"/>
    </xf>
    <xf numFmtId="1" fontId="27" fillId="35" borderId="0" xfId="0" applyNumberFormat="1" applyFont="1" applyFill="1" applyAlignment="1">
      <alignment horizontal="center" vertical="center"/>
    </xf>
    <xf numFmtId="49" fontId="27" fillId="35" borderId="0" xfId="0" applyNumberFormat="1" applyFont="1" applyFill="1" applyAlignment="1">
      <alignment horizontal="center" vertical="center"/>
    </xf>
    <xf numFmtId="1" fontId="27" fillId="35" borderId="0" xfId="1" applyNumberFormat="1" applyFont="1" applyFill="1" applyAlignment="1">
      <alignment horizontal="center" vertical="center"/>
    </xf>
    <xf numFmtId="9" fontId="27" fillId="34" borderId="0" xfId="0" applyNumberFormat="1" applyFont="1" applyFill="1" applyAlignment="1">
      <alignment horizontal="center" vertical="center"/>
    </xf>
    <xf numFmtId="0" fontId="27" fillId="35" borderId="0" xfId="0" applyFont="1" applyFill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horizontal="center" vertical="center"/>
    </xf>
    <xf numFmtId="1" fontId="27" fillId="0" borderId="0" xfId="1" applyNumberFormat="1" applyFont="1" applyFill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165" fontId="27" fillId="33" borderId="0" xfId="0" applyNumberFormat="1" applyFont="1" applyFill="1" applyAlignment="1">
      <alignment horizontal="center" vertical="center"/>
    </xf>
    <xf numFmtId="169" fontId="22" fillId="33" borderId="0" xfId="0" applyNumberFormat="1" applyFont="1" applyFill="1"/>
    <xf numFmtId="4" fontId="49" fillId="33" borderId="0" xfId="0" applyNumberFormat="1" applyFont="1" applyFill="1"/>
    <xf numFmtId="0" fontId="50" fillId="0" borderId="0" xfId="0" applyFont="1" applyAlignment="1">
      <alignment horizontal="left" vertical="top"/>
    </xf>
    <xf numFmtId="0" fontId="47" fillId="0" borderId="0" xfId="0" quotePrefix="1" applyFont="1" applyAlignment="1">
      <alignment horizontal="left" vertical="top"/>
    </xf>
    <xf numFmtId="0" fontId="40" fillId="33" borderId="22" xfId="0" applyFont="1" applyFill="1" applyBorder="1" applyAlignment="1">
      <alignment horizontal="left" wrapText="1"/>
    </xf>
    <xf numFmtId="0" fontId="26" fillId="0" borderId="27" xfId="0" applyFont="1" applyBorder="1" applyAlignment="1">
      <alignment horizontal="left" wrapText="1"/>
    </xf>
    <xf numFmtId="0" fontId="26" fillId="0" borderId="24" xfId="0" applyFont="1" applyBorder="1" applyAlignment="1">
      <alignment horizontal="left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4" fontId="53" fillId="0" borderId="0" xfId="1" applyNumberFormat="1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0" fontId="20" fillId="33" borderId="0" xfId="0" applyFont="1" applyFill="1" applyAlignment="1">
      <alignment horizontal="left" vertical="center" wrapText="1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E73230A8-044C-4473-8AFA-57E93163FFBE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 xr:uid="{F8A33454-F503-4091-9D4C-488E6FE07851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1" defaultTableStyle="TableStyleMedium2" defaultPivotStyle="PivotStyleLight16">
    <tableStyle name="Invisible" pivot="0" table="0" count="0" xr9:uid="{8C816EB2-9BCD-4FDC-B556-A96D09D6F2C4}"/>
  </tableStyles>
  <colors>
    <mruColors>
      <color rgb="FFDC0E63"/>
      <color rgb="FFE63C2D"/>
      <color rgb="FFDC0A2D"/>
      <color rgb="FF0066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microsoft.com/office/2007/relationships/hdphoto" Target="../media/hdphoto3.wdp"/><Relationship Id="rId5" Type="http://schemas.openxmlformats.org/officeDocument/2006/relationships/image" Target="../media/image4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2212276</xdr:colOff>
      <xdr:row>0</xdr:row>
      <xdr:rowOff>164678</xdr:rowOff>
    </xdr:from>
    <xdr:to>
      <xdr:col>1</xdr:col>
      <xdr:colOff>207407</xdr:colOff>
      <xdr:row>1</xdr:row>
      <xdr:rowOff>56198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35BF72E-F1D8-4EE9-921C-50BF39F4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2276" y="164678"/>
          <a:ext cx="637366" cy="75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632342</xdr:colOff>
      <xdr:row>0</xdr:row>
      <xdr:rowOff>334342</xdr:rowOff>
    </xdr:from>
    <xdr:to>
      <xdr:col>3</xdr:col>
      <xdr:colOff>324619</xdr:colOff>
      <xdr:row>0</xdr:row>
      <xdr:rowOff>831301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D70591-F230-489F-8FB8-C9BF62F2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489" y="334342"/>
          <a:ext cx="471086" cy="496959"/>
        </a:xfrm>
        <a:prstGeom prst="rect">
          <a:avLst/>
        </a:prstGeom>
      </xdr:spPr>
    </xdr:pic>
    <xdr:clientData/>
  </xdr:twoCellAnchor>
  <xdr:twoCellAnchor editAs="oneCell">
    <xdr:from>
      <xdr:col>1</xdr:col>
      <xdr:colOff>1027189</xdr:colOff>
      <xdr:row>0</xdr:row>
      <xdr:rowOff>285430</xdr:rowOff>
    </xdr:from>
    <xdr:to>
      <xdr:col>2</xdr:col>
      <xdr:colOff>625406</xdr:colOff>
      <xdr:row>0</xdr:row>
      <xdr:rowOff>826133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62E78C70-BEC1-41EB-BC1B-D55D84BDF947}"/>
            </a:ext>
            <a:ext uri="{147F2762-F138-4A5C-976F-8EAC2B608ADB}">
              <a16:predDERef xmlns:a16="http://schemas.microsoft.com/office/drawing/2014/main" pred="{8AC20F2A-7C71-4CD5-B812-0CB9FC85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7380" y="285430"/>
          <a:ext cx="657173" cy="540703"/>
        </a:xfrm>
        <a:prstGeom prst="rect">
          <a:avLst/>
        </a:prstGeom>
      </xdr:spPr>
    </xdr:pic>
    <xdr:clientData/>
  </xdr:twoCellAnchor>
  <xdr:oneCellAnchor>
    <xdr:from>
      <xdr:col>1</xdr:col>
      <xdr:colOff>531495</xdr:colOff>
      <xdr:row>0</xdr:row>
      <xdr:rowOff>255270</xdr:rowOff>
    </xdr:from>
    <xdr:ext cx="509525" cy="571500"/>
    <xdr:pic>
      <xdr:nvPicPr>
        <xdr:cNvPr id="4" name="Picture 1">
          <a:extLst>
            <a:ext uri="{FF2B5EF4-FFF2-40B4-BE49-F238E27FC236}">
              <a16:creationId xmlns:a16="http://schemas.microsoft.com/office/drawing/2014/main" id="{8CD11BF5-1A71-4B36-8148-52FDCF400062}"/>
            </a:ext>
            <a:ext uri="{147F2762-F138-4A5C-976F-8EAC2B608ADB}">
              <a16:predDERef xmlns:a16="http://schemas.microsoft.com/office/drawing/2014/main" pred="{62E78C70-BEC1-41EB-BC1B-D55D84BDF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79445" y="255270"/>
          <a:ext cx="509525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3EED043-861A-486B-8E9D-1F1A0A569B88}">
  <we:reference id="a61690ae-43dd-4ca6-bca2-c5858e67d85c" version="1.0.33.0" store="EXCatalog" storeType="EXCatalog"/>
  <we:alternateReferences>
    <we:reference id="WA200005292" version="1.0.33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T68"/>
  <sheetViews>
    <sheetView showGridLines="0" zoomScaleNormal="100" workbookViewId="0">
      <selection activeCell="B9" sqref="B9"/>
    </sheetView>
  </sheetViews>
  <sheetFormatPr defaultColWidth="8.5703125" defaultRowHeight="15"/>
  <cols>
    <col min="1" max="1" width="38.7109375" style="3" customWidth="1"/>
    <col min="2" max="2" width="12.7109375" style="3" customWidth="1"/>
    <col min="3" max="3" width="14.28515625" style="3" customWidth="1"/>
    <col min="4" max="4" width="17.28515625" style="3" customWidth="1"/>
    <col min="5" max="5" width="11.7109375" style="4" customWidth="1"/>
    <col min="6" max="6" width="15.28515625" style="4" customWidth="1"/>
    <col min="7" max="7" width="11.7109375" style="4" customWidth="1"/>
    <col min="8" max="8" width="10.7109375" style="4" customWidth="1"/>
    <col min="9" max="9" width="12.7109375" style="4" customWidth="1"/>
    <col min="10" max="10" width="8.42578125" style="4" customWidth="1"/>
    <col min="11" max="11" width="13.7109375" style="6" customWidth="1"/>
    <col min="12" max="12" width="8.28515625" style="5" customWidth="1"/>
    <col min="13" max="13" width="12.5703125" style="5" customWidth="1"/>
    <col min="14" max="14" width="11.7109375" style="4" customWidth="1"/>
    <col min="15" max="15" width="17.42578125" style="3" customWidth="1"/>
    <col min="16" max="16" width="44.5703125" style="7" customWidth="1"/>
    <col min="17" max="17" width="24.140625" style="3" customWidth="1"/>
    <col min="18" max="18" width="18" style="3" customWidth="1"/>
    <col min="19" max="19" width="54.28515625" style="7" customWidth="1"/>
    <col min="20" max="20" width="9.7109375" style="4" customWidth="1"/>
    <col min="21" max="16384" width="8.5703125" style="3"/>
  </cols>
  <sheetData>
    <row r="1" spans="1:20" s="1" customFormat="1" ht="66.599999999999994" customHeight="1">
      <c r="A1" s="23" t="s">
        <v>0</v>
      </c>
      <c r="B1" s="24"/>
      <c r="C1" s="24"/>
      <c r="D1" s="24"/>
      <c r="E1" s="2"/>
      <c r="F1" s="2"/>
      <c r="G1" s="2"/>
      <c r="H1" s="2"/>
      <c r="I1" s="2"/>
      <c r="J1" s="2"/>
      <c r="K1" s="8"/>
      <c r="L1" s="9"/>
      <c r="M1" s="9"/>
      <c r="N1" s="2"/>
      <c r="Q1" s="2"/>
      <c r="R1" s="2"/>
      <c r="S1" s="2"/>
      <c r="T1" s="2"/>
    </row>
    <row r="2" spans="1:20" s="15" customFormat="1" ht="65.650000000000006" customHeight="1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8" t="s">
        <v>12</v>
      </c>
      <c r="M2" s="18" t="s">
        <v>13</v>
      </c>
      <c r="N2" s="16" t="s">
        <v>14</v>
      </c>
      <c r="O2" s="15" t="s">
        <v>15</v>
      </c>
      <c r="P2" s="15" t="s">
        <v>16</v>
      </c>
      <c r="Q2" s="15" t="s">
        <v>17</v>
      </c>
      <c r="R2" s="144" t="s">
        <v>18</v>
      </c>
      <c r="S2" s="19"/>
      <c r="T2" s="20" t="s">
        <v>19</v>
      </c>
    </row>
    <row r="3" spans="1:20" s="49" customFormat="1" ht="14.65" customHeight="1">
      <c r="A3" s="49" t="s">
        <v>20</v>
      </c>
      <c r="B3" s="49" t="s">
        <v>21</v>
      </c>
      <c r="C3" s="49" t="s">
        <v>22</v>
      </c>
      <c r="D3" s="49" t="s">
        <v>23</v>
      </c>
      <c r="E3" s="50">
        <v>317</v>
      </c>
      <c r="F3" s="50">
        <v>127</v>
      </c>
      <c r="G3" s="50">
        <v>35</v>
      </c>
      <c r="H3" s="50" t="s">
        <v>24</v>
      </c>
      <c r="I3" s="50">
        <v>20</v>
      </c>
      <c r="J3" s="50">
        <v>88</v>
      </c>
      <c r="K3" s="51">
        <v>3.6</v>
      </c>
      <c r="L3" s="52">
        <v>2011</v>
      </c>
      <c r="M3" s="52">
        <v>2012</v>
      </c>
      <c r="N3" s="53">
        <v>0.4</v>
      </c>
      <c r="O3" s="49" t="s">
        <v>25</v>
      </c>
      <c r="P3" s="54" t="s">
        <v>26</v>
      </c>
      <c r="Q3" s="49" t="s">
        <v>27</v>
      </c>
      <c r="R3" s="49" t="s">
        <v>28</v>
      </c>
      <c r="S3" s="54" t="s">
        <v>29</v>
      </c>
      <c r="T3" s="52" t="s">
        <v>30</v>
      </c>
    </row>
    <row r="4" spans="1:20" s="56" customFormat="1" ht="14.65" customHeight="1">
      <c r="A4" s="55" t="s">
        <v>31</v>
      </c>
      <c r="B4" s="56" t="s">
        <v>21</v>
      </c>
      <c r="C4" s="56" t="s">
        <v>22</v>
      </c>
      <c r="D4" s="56" t="s">
        <v>23</v>
      </c>
      <c r="E4" s="57">
        <v>402</v>
      </c>
      <c r="F4" s="57">
        <v>141</v>
      </c>
      <c r="G4" s="57">
        <v>55</v>
      </c>
      <c r="H4" s="57">
        <v>32</v>
      </c>
      <c r="I4" s="57" t="s">
        <v>32</v>
      </c>
      <c r="J4" s="57">
        <v>67</v>
      </c>
      <c r="K4" s="58">
        <v>6</v>
      </c>
      <c r="L4" s="59">
        <v>2017</v>
      </c>
      <c r="M4" s="59">
        <v>2017</v>
      </c>
      <c r="N4" s="60">
        <v>0.35</v>
      </c>
      <c r="O4" s="56" t="s">
        <v>25</v>
      </c>
      <c r="P4" s="55" t="s">
        <v>33</v>
      </c>
      <c r="Q4" s="56" t="s">
        <v>27</v>
      </c>
      <c r="R4" s="56" t="s">
        <v>34</v>
      </c>
      <c r="S4" s="55" t="s">
        <v>35</v>
      </c>
      <c r="T4" s="59" t="s">
        <v>36</v>
      </c>
    </row>
    <row r="5" spans="1:20" s="49" customFormat="1" ht="14.65" customHeight="1">
      <c r="A5" s="49" t="s">
        <v>37</v>
      </c>
      <c r="B5" s="49" t="s">
        <v>38</v>
      </c>
      <c r="C5" s="49" t="s">
        <v>22</v>
      </c>
      <c r="D5" s="49" t="s">
        <v>23</v>
      </c>
      <c r="E5" s="50">
        <v>30</v>
      </c>
      <c r="F5" s="50">
        <v>23</v>
      </c>
      <c r="G5" s="50">
        <v>4</v>
      </c>
      <c r="H5" s="50">
        <v>25</v>
      </c>
      <c r="I5" s="50" t="s">
        <v>39</v>
      </c>
      <c r="J5" s="50">
        <v>5</v>
      </c>
      <c r="K5" s="141">
        <v>6</v>
      </c>
      <c r="L5" s="52">
        <v>2017</v>
      </c>
      <c r="M5" s="52">
        <v>2017</v>
      </c>
      <c r="N5" s="53">
        <v>0.75</v>
      </c>
      <c r="O5" s="49" t="s">
        <v>25</v>
      </c>
      <c r="P5" s="54" t="s">
        <v>40</v>
      </c>
      <c r="Q5" s="49" t="s">
        <v>27</v>
      </c>
      <c r="R5" s="49" t="s">
        <v>28</v>
      </c>
      <c r="S5" s="54" t="s">
        <v>41</v>
      </c>
      <c r="T5" s="52" t="s">
        <v>30</v>
      </c>
    </row>
    <row r="6" spans="1:20" s="56" customFormat="1" ht="14.65" customHeight="1">
      <c r="A6" s="55" t="s">
        <v>42</v>
      </c>
      <c r="B6" s="56" t="s">
        <v>21</v>
      </c>
      <c r="C6" s="56" t="s">
        <v>43</v>
      </c>
      <c r="D6" s="56" t="s">
        <v>23</v>
      </c>
      <c r="E6" s="57">
        <v>385</v>
      </c>
      <c r="F6" s="57">
        <v>96</v>
      </c>
      <c r="G6" s="57">
        <v>39</v>
      </c>
      <c r="H6" s="57">
        <v>28</v>
      </c>
      <c r="I6" s="57" t="s">
        <v>44</v>
      </c>
      <c r="J6" s="57">
        <v>60</v>
      </c>
      <c r="K6" s="140">
        <v>6.3</v>
      </c>
      <c r="L6" s="59">
        <v>2018</v>
      </c>
      <c r="M6" s="59">
        <v>2019</v>
      </c>
      <c r="N6" s="60">
        <v>0.25</v>
      </c>
      <c r="O6" s="56" t="s">
        <v>45</v>
      </c>
      <c r="P6" s="55" t="s">
        <v>46</v>
      </c>
      <c r="Q6" s="56" t="s">
        <v>27</v>
      </c>
      <c r="R6" s="56" t="s">
        <v>47</v>
      </c>
      <c r="S6" s="55"/>
      <c r="T6" s="59"/>
    </row>
    <row r="7" spans="1:20" s="49" customFormat="1" ht="14.65" customHeight="1">
      <c r="A7" s="49" t="s">
        <v>48</v>
      </c>
      <c r="B7" s="49" t="s">
        <v>38</v>
      </c>
      <c r="C7" s="49" t="s">
        <v>49</v>
      </c>
      <c r="D7" s="49" t="s">
        <v>23</v>
      </c>
      <c r="E7" s="279">
        <v>94.6</v>
      </c>
      <c r="F7" s="279">
        <f>0.41*E7</f>
        <v>38.785999999999994</v>
      </c>
      <c r="G7" s="50">
        <v>21</v>
      </c>
      <c r="H7" s="50">
        <v>15</v>
      </c>
      <c r="I7" s="50">
        <v>300</v>
      </c>
      <c r="J7" s="50">
        <v>11</v>
      </c>
      <c r="K7" s="51">
        <v>8.6</v>
      </c>
      <c r="L7" s="52">
        <v>2022</v>
      </c>
      <c r="M7" s="52">
        <v>2023</v>
      </c>
      <c r="N7" s="53">
        <v>0.41</v>
      </c>
      <c r="O7" s="49" t="s">
        <v>25</v>
      </c>
      <c r="P7" s="54" t="s">
        <v>50</v>
      </c>
      <c r="Q7" s="49" t="s">
        <v>51</v>
      </c>
      <c r="R7" s="49" t="s">
        <v>52</v>
      </c>
      <c r="S7" s="54" t="s">
        <v>53</v>
      </c>
      <c r="T7" s="52"/>
    </row>
    <row r="8" spans="1:20" s="56" customFormat="1" ht="14.65" customHeight="1">
      <c r="A8" s="55" t="s">
        <v>54</v>
      </c>
      <c r="B8" s="56" t="s">
        <v>21</v>
      </c>
      <c r="C8" s="56" t="s">
        <v>22</v>
      </c>
      <c r="D8" s="56" t="s">
        <v>55</v>
      </c>
      <c r="E8" s="57">
        <v>1200</v>
      </c>
      <c r="F8" s="57">
        <v>480</v>
      </c>
      <c r="G8" s="57">
        <v>515</v>
      </c>
      <c r="H8" s="57">
        <v>131</v>
      </c>
      <c r="I8" s="57" t="s">
        <v>56</v>
      </c>
      <c r="J8" s="57">
        <v>95</v>
      </c>
      <c r="K8" s="58">
        <v>13</v>
      </c>
      <c r="L8" s="59">
        <v>2023</v>
      </c>
      <c r="M8" s="59" t="s">
        <v>57</v>
      </c>
      <c r="N8" s="60">
        <v>0.4</v>
      </c>
      <c r="O8" s="56" t="s">
        <v>58</v>
      </c>
      <c r="P8" s="55" t="s">
        <v>59</v>
      </c>
      <c r="Q8" s="56" t="s">
        <v>27</v>
      </c>
      <c r="R8" s="56" t="s">
        <v>34</v>
      </c>
      <c r="S8" s="55" t="s">
        <v>60</v>
      </c>
      <c r="T8" s="59" t="s">
        <v>36</v>
      </c>
    </row>
    <row r="9" spans="1:20" s="49" customFormat="1" ht="14.65" customHeight="1">
      <c r="A9" s="49" t="s">
        <v>61</v>
      </c>
      <c r="B9" s="49" t="s">
        <v>21</v>
      </c>
      <c r="C9" s="49" t="s">
        <v>22</v>
      </c>
      <c r="D9" s="49" t="s">
        <v>62</v>
      </c>
      <c r="E9" s="50">
        <v>1200</v>
      </c>
      <c r="F9" s="50">
        <v>480</v>
      </c>
      <c r="G9" s="50">
        <v>599</v>
      </c>
      <c r="H9" s="50">
        <v>131</v>
      </c>
      <c r="I9" s="50" t="s">
        <v>63</v>
      </c>
      <c r="J9" s="50">
        <v>95</v>
      </c>
      <c r="K9" s="141">
        <v>13</v>
      </c>
      <c r="L9" s="52">
        <v>2025</v>
      </c>
      <c r="M9" s="52">
        <v>2026</v>
      </c>
      <c r="N9" s="53">
        <v>0.4</v>
      </c>
      <c r="O9" s="49" t="s">
        <v>58</v>
      </c>
      <c r="P9" s="54" t="s">
        <v>59</v>
      </c>
      <c r="Q9" s="49" t="s">
        <v>27</v>
      </c>
      <c r="R9" s="49" t="s">
        <v>34</v>
      </c>
      <c r="S9" s="54" t="s">
        <v>64</v>
      </c>
      <c r="T9" s="52" t="s">
        <v>36</v>
      </c>
    </row>
    <row r="10" spans="1:20" s="56" customFormat="1" ht="14.65" customHeight="1">
      <c r="A10" s="55" t="s">
        <v>65</v>
      </c>
      <c r="B10" s="56" t="s">
        <v>21</v>
      </c>
      <c r="C10" s="56" t="s">
        <v>22</v>
      </c>
      <c r="D10" s="56" t="s">
        <v>62</v>
      </c>
      <c r="E10" s="57">
        <v>1200</v>
      </c>
      <c r="F10" s="57">
        <v>480</v>
      </c>
      <c r="G10" s="57">
        <v>298</v>
      </c>
      <c r="H10" s="57">
        <v>196</v>
      </c>
      <c r="I10" s="57" t="s">
        <v>66</v>
      </c>
      <c r="J10" s="57">
        <v>86</v>
      </c>
      <c r="K10" s="58">
        <v>14</v>
      </c>
      <c r="L10" s="59">
        <v>2026</v>
      </c>
      <c r="M10" s="59">
        <v>2027</v>
      </c>
      <c r="N10" s="60">
        <v>0.4</v>
      </c>
      <c r="O10" s="56" t="s">
        <v>58</v>
      </c>
      <c r="P10" s="55" t="s">
        <v>59</v>
      </c>
      <c r="Q10" s="56" t="s">
        <v>27</v>
      </c>
      <c r="R10" s="56" t="s">
        <v>34</v>
      </c>
      <c r="S10" s="55" t="s">
        <v>64</v>
      </c>
      <c r="T10" s="59" t="s">
        <v>36</v>
      </c>
    </row>
    <row r="11" spans="1:20" s="154" customFormat="1" ht="14.65" customHeight="1">
      <c r="A11" s="154" t="s">
        <v>67</v>
      </c>
      <c r="B11" s="154" t="s">
        <v>21</v>
      </c>
      <c r="C11" s="154" t="s">
        <v>68</v>
      </c>
      <c r="D11" s="154" t="s">
        <v>62</v>
      </c>
      <c r="E11" s="155">
        <v>810</v>
      </c>
      <c r="F11" s="155">
        <v>810</v>
      </c>
      <c r="G11" s="264">
        <v>110</v>
      </c>
      <c r="H11" s="264" t="s">
        <v>69</v>
      </c>
      <c r="I11" s="155" t="s">
        <v>70</v>
      </c>
      <c r="J11" s="155">
        <v>54</v>
      </c>
      <c r="K11" s="262">
        <v>15</v>
      </c>
      <c r="L11" s="156">
        <v>2026</v>
      </c>
      <c r="M11" s="156">
        <v>2027</v>
      </c>
      <c r="N11" s="260">
        <v>1</v>
      </c>
      <c r="O11" s="154" t="s">
        <v>25</v>
      </c>
      <c r="P11" s="261"/>
      <c r="Q11" s="154" t="s">
        <v>71</v>
      </c>
      <c r="R11" s="154" t="s">
        <v>72</v>
      </c>
      <c r="S11" s="261" t="s">
        <v>73</v>
      </c>
      <c r="T11" s="156" t="s">
        <v>74</v>
      </c>
    </row>
    <row r="12" spans="1:20" s="56" customFormat="1" ht="14.65" customHeight="1">
      <c r="A12" s="55" t="s">
        <v>75</v>
      </c>
      <c r="B12" s="56" t="s">
        <v>21</v>
      </c>
      <c r="C12" s="56" t="s">
        <v>68</v>
      </c>
      <c r="D12" s="56" t="s">
        <v>76</v>
      </c>
      <c r="E12" s="57">
        <v>1260</v>
      </c>
      <c r="F12" s="57">
        <v>1260</v>
      </c>
      <c r="G12" s="265">
        <v>155</v>
      </c>
      <c r="H12" s="264" t="s">
        <v>69</v>
      </c>
      <c r="I12" s="265" t="s">
        <v>77</v>
      </c>
      <c r="J12" s="57">
        <v>84</v>
      </c>
      <c r="K12" s="58">
        <v>15</v>
      </c>
      <c r="L12" s="59"/>
      <c r="M12" s="59"/>
      <c r="N12" s="60">
        <v>1</v>
      </c>
      <c r="O12" s="56" t="s">
        <v>25</v>
      </c>
      <c r="P12" s="55"/>
      <c r="Q12" s="56" t="s">
        <v>71</v>
      </c>
      <c r="S12" s="55"/>
      <c r="T12" s="59"/>
    </row>
    <row r="13" spans="1:20" s="154" customFormat="1" ht="14.65" customHeight="1">
      <c r="A13" s="154" t="s">
        <v>78</v>
      </c>
      <c r="B13" s="154" t="s">
        <v>21</v>
      </c>
      <c r="C13" s="154" t="s">
        <v>79</v>
      </c>
      <c r="D13" s="154" t="s">
        <v>62</v>
      </c>
      <c r="E13" s="155">
        <v>1440</v>
      </c>
      <c r="F13" s="155">
        <v>720</v>
      </c>
      <c r="G13" s="155">
        <v>239</v>
      </c>
      <c r="H13" s="155" t="s">
        <v>80</v>
      </c>
      <c r="I13" s="155" t="s">
        <v>81</v>
      </c>
      <c r="J13" s="155">
        <v>100</v>
      </c>
      <c r="K13" s="266">
        <v>14.4</v>
      </c>
      <c r="L13" s="156">
        <v>2027</v>
      </c>
      <c r="M13" s="156">
        <v>2028</v>
      </c>
      <c r="N13" s="260">
        <v>0.5</v>
      </c>
      <c r="O13" s="154" t="s">
        <v>25</v>
      </c>
      <c r="P13" s="261" t="s">
        <v>82</v>
      </c>
      <c r="Q13" s="154" t="s">
        <v>27</v>
      </c>
      <c r="R13" s="154" t="s">
        <v>34</v>
      </c>
      <c r="S13" s="261" t="s">
        <v>83</v>
      </c>
      <c r="T13" s="156" t="s">
        <v>74</v>
      </c>
    </row>
    <row r="14" spans="1:20" s="56" customFormat="1" ht="14.65" customHeight="1">
      <c r="A14" s="55" t="s">
        <v>84</v>
      </c>
      <c r="B14" s="56" t="s">
        <v>21</v>
      </c>
      <c r="C14" s="56" t="s">
        <v>79</v>
      </c>
      <c r="D14" s="56" t="s">
        <v>76</v>
      </c>
      <c r="E14" s="57">
        <v>1560</v>
      </c>
      <c r="F14" s="57">
        <v>780</v>
      </c>
      <c r="G14" s="57">
        <v>130</v>
      </c>
      <c r="H14" s="57">
        <v>81</v>
      </c>
      <c r="I14" s="57" t="s">
        <v>85</v>
      </c>
      <c r="J14" s="57"/>
      <c r="K14" s="58"/>
      <c r="L14" s="59"/>
      <c r="M14" s="59"/>
      <c r="N14" s="60">
        <v>0.5</v>
      </c>
      <c r="O14" s="56" t="s">
        <v>25</v>
      </c>
      <c r="P14" s="55" t="s">
        <v>82</v>
      </c>
      <c r="Q14" s="56" t="s">
        <v>27</v>
      </c>
      <c r="S14" s="55"/>
      <c r="T14" s="59"/>
    </row>
    <row r="15" spans="1:20" s="136" customFormat="1" ht="14.65" customHeight="1">
      <c r="A15" s="160" t="s">
        <v>86</v>
      </c>
      <c r="B15" s="136" t="s">
        <v>21</v>
      </c>
      <c r="C15" s="136" t="s">
        <v>22</v>
      </c>
      <c r="D15" s="136" t="s">
        <v>76</v>
      </c>
      <c r="E15" s="137">
        <v>719</v>
      </c>
      <c r="F15" s="221">
        <v>267.5</v>
      </c>
      <c r="G15" s="137"/>
      <c r="H15" s="137" t="s">
        <v>70</v>
      </c>
      <c r="I15" s="137"/>
      <c r="J15" s="137"/>
      <c r="K15" s="139"/>
      <c r="L15" s="138"/>
      <c r="M15" s="138"/>
      <c r="N15" s="177"/>
      <c r="O15" s="136" t="s">
        <v>25</v>
      </c>
      <c r="P15" s="174"/>
      <c r="Q15" s="160" t="s">
        <v>87</v>
      </c>
      <c r="S15" s="135"/>
      <c r="T15" s="138"/>
    </row>
    <row r="16" spans="1:20" s="56" customFormat="1" ht="14.65" customHeight="1">
      <c r="A16" s="55" t="s">
        <v>88</v>
      </c>
      <c r="B16" s="56" t="s">
        <v>38</v>
      </c>
      <c r="C16" s="56" t="s">
        <v>89</v>
      </c>
      <c r="D16" s="56" t="s">
        <v>76</v>
      </c>
      <c r="E16" s="57">
        <v>200</v>
      </c>
      <c r="F16" s="57">
        <v>70</v>
      </c>
      <c r="G16" s="57">
        <v>75</v>
      </c>
      <c r="H16" s="57">
        <v>60</v>
      </c>
      <c r="I16" s="57">
        <v>150</v>
      </c>
      <c r="J16" s="57"/>
      <c r="K16" s="58"/>
      <c r="L16" s="59"/>
      <c r="M16" s="59"/>
      <c r="N16" s="60">
        <v>0.35</v>
      </c>
      <c r="O16" s="56" t="s">
        <v>90</v>
      </c>
      <c r="P16" s="55" t="s">
        <v>91</v>
      </c>
      <c r="Q16" s="56" t="s">
        <v>27</v>
      </c>
      <c r="S16" s="55"/>
      <c r="T16" s="59"/>
    </row>
    <row r="17" spans="1:20" s="49" customFormat="1" ht="14.65" customHeight="1">
      <c r="A17" s="49" t="s">
        <v>92</v>
      </c>
      <c r="B17" s="49" t="s">
        <v>38</v>
      </c>
      <c r="C17" s="49" t="s">
        <v>89</v>
      </c>
      <c r="D17" s="49" t="s">
        <v>76</v>
      </c>
      <c r="E17" s="50">
        <v>750</v>
      </c>
      <c r="F17" s="50">
        <v>750</v>
      </c>
      <c r="G17" s="50">
        <v>150</v>
      </c>
      <c r="H17" s="50">
        <v>70</v>
      </c>
      <c r="I17" s="50">
        <v>200</v>
      </c>
      <c r="J17" s="50"/>
      <c r="K17" s="62"/>
      <c r="L17" s="52"/>
      <c r="M17" s="52"/>
      <c r="N17" s="53">
        <v>1</v>
      </c>
      <c r="O17" s="49" t="s">
        <v>25</v>
      </c>
      <c r="P17" s="54" t="s">
        <v>93</v>
      </c>
      <c r="Q17" s="49" t="s">
        <v>71</v>
      </c>
      <c r="S17" s="54"/>
      <c r="T17" s="52"/>
    </row>
    <row r="18" spans="1:20" s="56" customFormat="1" ht="14.65" customHeight="1">
      <c r="A18" s="56" t="s">
        <v>94</v>
      </c>
      <c r="B18" s="56" t="s">
        <v>38</v>
      </c>
      <c r="C18" s="56" t="s">
        <v>68</v>
      </c>
      <c r="D18" s="56" t="s">
        <v>76</v>
      </c>
      <c r="E18" s="142">
        <v>2000</v>
      </c>
      <c r="F18" s="57">
        <v>2000</v>
      </c>
      <c r="G18" s="57">
        <v>324</v>
      </c>
      <c r="H18" s="57"/>
      <c r="I18" s="57"/>
      <c r="J18" s="57"/>
      <c r="K18" s="61"/>
      <c r="L18" s="59"/>
      <c r="M18" s="59"/>
      <c r="N18" s="60">
        <v>1</v>
      </c>
      <c r="O18" s="56" t="s">
        <v>25</v>
      </c>
      <c r="P18" s="55"/>
      <c r="Q18" s="56" t="s">
        <v>71</v>
      </c>
      <c r="S18" s="55"/>
      <c r="T18" s="59"/>
    </row>
    <row r="19" spans="1:20" s="154" customFormat="1" ht="14.65" customHeight="1">
      <c r="A19" s="154" t="s">
        <v>95</v>
      </c>
      <c r="B19" s="154" t="s">
        <v>21</v>
      </c>
      <c r="C19" s="154" t="s">
        <v>22</v>
      </c>
      <c r="D19" s="154" t="s">
        <v>76</v>
      </c>
      <c r="E19" s="157">
        <v>1500</v>
      </c>
      <c r="F19" s="157">
        <f>E19*N19</f>
        <v>750</v>
      </c>
      <c r="G19" s="155">
        <v>262</v>
      </c>
      <c r="H19" s="155">
        <v>210</v>
      </c>
      <c r="I19" s="155" t="s">
        <v>96</v>
      </c>
      <c r="J19" s="155"/>
      <c r="K19" s="259"/>
      <c r="L19" s="156"/>
      <c r="M19" s="156"/>
      <c r="N19" s="260">
        <v>0.5</v>
      </c>
      <c r="O19" s="154" t="s">
        <v>58</v>
      </c>
      <c r="P19" s="261" t="s">
        <v>58</v>
      </c>
      <c r="Q19" s="154" t="s">
        <v>27</v>
      </c>
      <c r="S19" s="261"/>
      <c r="T19" s="155"/>
    </row>
    <row r="20" spans="1:20" s="56" customFormat="1" ht="14.65" customHeight="1">
      <c r="A20" s="56" t="s">
        <v>97</v>
      </c>
      <c r="B20" s="56" t="s">
        <v>21</v>
      </c>
      <c r="C20" s="56" t="s">
        <v>68</v>
      </c>
      <c r="D20" s="56" t="s">
        <v>76</v>
      </c>
      <c r="E20" s="142">
        <v>2000</v>
      </c>
      <c r="F20" s="57">
        <v>2000</v>
      </c>
      <c r="G20" s="57">
        <v>410</v>
      </c>
      <c r="H20" s="57"/>
      <c r="I20" s="57"/>
      <c r="J20" s="57"/>
      <c r="K20" s="61"/>
      <c r="L20" s="59"/>
      <c r="M20" s="59"/>
      <c r="N20" s="60">
        <v>1</v>
      </c>
      <c r="O20" s="56" t="s">
        <v>25</v>
      </c>
      <c r="P20" s="55"/>
      <c r="Q20" s="56" t="s">
        <v>71</v>
      </c>
      <c r="S20" s="55"/>
      <c r="T20" s="59"/>
    </row>
    <row r="21" spans="1:20" s="160" customFormat="1" ht="14.65" customHeight="1">
      <c r="A21" s="287" t="s">
        <v>98</v>
      </c>
      <c r="B21" s="287" t="s">
        <v>38</v>
      </c>
      <c r="C21" s="287" t="s">
        <v>22</v>
      </c>
      <c r="D21" s="287" t="s">
        <v>76</v>
      </c>
      <c r="E21" s="288">
        <v>1500</v>
      </c>
      <c r="F21" s="288">
        <v>1500</v>
      </c>
      <c r="G21" s="289">
        <v>330</v>
      </c>
      <c r="H21" s="289" t="s">
        <v>99</v>
      </c>
      <c r="I21" s="289" t="s">
        <v>100</v>
      </c>
      <c r="J21" s="289"/>
      <c r="K21" s="290"/>
      <c r="L21" s="291">
        <v>2035</v>
      </c>
      <c r="M21" s="291">
        <v>2037</v>
      </c>
      <c r="N21" s="177">
        <v>1</v>
      </c>
      <c r="O21" s="160" t="s">
        <v>25</v>
      </c>
      <c r="P21" s="174"/>
      <c r="Q21" s="160" t="s">
        <v>71</v>
      </c>
      <c r="S21" s="174"/>
      <c r="T21" s="175"/>
    </row>
    <row r="22" spans="1:20" s="49" customFormat="1" ht="14.65" customHeight="1">
      <c r="E22" s="50"/>
      <c r="F22" s="50"/>
      <c r="G22" s="50"/>
      <c r="H22" s="50"/>
      <c r="I22" s="50"/>
      <c r="J22" s="50"/>
      <c r="K22" s="62"/>
      <c r="L22" s="52"/>
      <c r="M22" s="52"/>
      <c r="N22" s="50"/>
      <c r="P22" s="54"/>
      <c r="S22" s="54"/>
      <c r="T22" s="50"/>
    </row>
    <row r="23" spans="1:20" s="49" customFormat="1" ht="14.65" customHeight="1">
      <c r="A23" s="21" t="s">
        <v>101</v>
      </c>
      <c r="D23" s="50"/>
      <c r="F23" s="50"/>
      <c r="K23" s="54"/>
      <c r="L23" s="63"/>
      <c r="M23" s="63"/>
      <c r="N23" s="63"/>
      <c r="O23" s="63"/>
      <c r="P23" s="63"/>
      <c r="Q23" s="63"/>
      <c r="R23" s="63"/>
      <c r="S23" s="63"/>
      <c r="T23" s="63"/>
    </row>
    <row r="24" spans="1:20" s="49" customFormat="1" ht="14.65" customHeight="1">
      <c r="A24" s="22" t="s">
        <v>102</v>
      </c>
      <c r="D24" s="50"/>
      <c r="F24" s="50"/>
      <c r="G24" s="154"/>
      <c r="H24" s="154"/>
      <c r="I24" s="154"/>
      <c r="J24" s="154"/>
      <c r="K24" s="54"/>
      <c r="N24" s="64"/>
    </row>
    <row r="25" spans="1:20" s="49" customFormat="1" ht="14.65" customHeight="1">
      <c r="A25" s="25"/>
      <c r="D25" s="50"/>
      <c r="F25" s="50"/>
      <c r="G25" s="154"/>
      <c r="H25" s="154"/>
      <c r="I25" s="154"/>
      <c r="J25" s="154"/>
      <c r="K25" s="54"/>
      <c r="N25" s="64"/>
    </row>
    <row r="26" spans="1:20" s="49" customFormat="1" ht="14.65" customHeight="1">
      <c r="A26" s="292" t="s">
        <v>103</v>
      </c>
      <c r="B26" s="292"/>
      <c r="C26" s="292"/>
      <c r="D26" s="292"/>
      <c r="E26" s="292"/>
      <c r="F26" s="292"/>
      <c r="G26" s="263"/>
      <c r="H26" s="155"/>
      <c r="I26" s="155"/>
      <c r="J26" s="155"/>
      <c r="K26" s="62"/>
      <c r="L26" s="52"/>
      <c r="M26" s="52"/>
      <c r="N26" s="50"/>
      <c r="P26" s="54"/>
      <c r="Q26" s="67"/>
      <c r="S26" s="54"/>
      <c r="T26" s="50"/>
    </row>
    <row r="27" spans="1:20" s="49" customFormat="1" ht="14.65" customHeight="1">
      <c r="A27" s="65"/>
      <c r="B27" s="65"/>
      <c r="C27" s="65"/>
      <c r="D27" s="65"/>
      <c r="E27" s="65"/>
      <c r="F27" s="65"/>
      <c r="G27" s="50"/>
      <c r="H27" s="155"/>
      <c r="I27" s="50"/>
      <c r="J27" s="50"/>
      <c r="K27" s="62"/>
      <c r="L27" s="52"/>
      <c r="M27" s="52"/>
      <c r="N27" s="50"/>
      <c r="P27" s="54"/>
      <c r="Q27" s="67"/>
      <c r="S27" s="54"/>
      <c r="T27" s="50"/>
    </row>
    <row r="28" spans="1:20" s="49" customFormat="1" ht="14.65" customHeight="1">
      <c r="A28" s="292" t="s">
        <v>104</v>
      </c>
      <c r="B28" s="292"/>
      <c r="C28" s="292"/>
      <c r="D28" s="292"/>
      <c r="E28" s="292"/>
      <c r="F28" s="292"/>
      <c r="G28" s="68"/>
      <c r="H28" s="68"/>
      <c r="I28" s="68"/>
      <c r="J28" s="50"/>
      <c r="K28" s="62"/>
      <c r="L28" s="52"/>
      <c r="M28" s="52"/>
      <c r="N28" s="50"/>
      <c r="P28" s="54"/>
      <c r="Q28" s="67"/>
      <c r="S28" s="54"/>
      <c r="T28" s="50"/>
    </row>
    <row r="29" spans="1:20" s="49" customFormat="1" ht="14.65" customHeight="1">
      <c r="A29" s="292" t="s">
        <v>105</v>
      </c>
      <c r="B29" s="292"/>
      <c r="C29" s="292"/>
      <c r="D29" s="292"/>
      <c r="E29" s="292"/>
      <c r="F29" s="292"/>
      <c r="G29" s="69"/>
      <c r="H29" s="69"/>
      <c r="I29" s="68"/>
      <c r="J29" s="50"/>
      <c r="K29" s="62"/>
      <c r="L29" s="52"/>
      <c r="M29" s="52"/>
      <c r="N29" s="50"/>
      <c r="P29" s="54"/>
      <c r="S29" s="54"/>
      <c r="T29" s="50"/>
    </row>
    <row r="30" spans="1:20" s="49" customFormat="1" ht="14.65" customHeight="1">
      <c r="A30" s="292" t="s">
        <v>106</v>
      </c>
      <c r="B30" s="292"/>
      <c r="C30" s="292"/>
      <c r="D30" s="292"/>
      <c r="E30" s="292"/>
      <c r="F30" s="292"/>
      <c r="G30" s="292"/>
      <c r="H30" s="292"/>
      <c r="I30" s="292"/>
      <c r="J30" s="50"/>
      <c r="K30" s="62"/>
      <c r="L30" s="52"/>
      <c r="M30" s="52"/>
      <c r="N30" s="50"/>
      <c r="P30" s="54"/>
      <c r="S30" s="54"/>
      <c r="T30" s="50"/>
    </row>
    <row r="31" spans="1:20" s="49" customFormat="1" ht="14.65" customHeight="1">
      <c r="A31" s="292" t="s">
        <v>107</v>
      </c>
      <c r="B31" s="292"/>
      <c r="C31" s="292"/>
      <c r="D31" s="292"/>
      <c r="E31" s="292"/>
      <c r="F31" s="292"/>
      <c r="G31" s="68"/>
      <c r="H31" s="68"/>
      <c r="I31" s="68"/>
      <c r="J31" s="50"/>
      <c r="K31" s="62"/>
      <c r="L31" s="52"/>
      <c r="M31" s="52"/>
      <c r="N31" s="50"/>
      <c r="P31" s="54"/>
      <c r="S31" s="54"/>
      <c r="T31" s="50"/>
    </row>
    <row r="32" spans="1:20" s="49" customFormat="1" ht="14.65" customHeight="1">
      <c r="A32" s="65"/>
      <c r="B32" s="65"/>
      <c r="C32" s="65"/>
      <c r="D32" s="65"/>
      <c r="E32" s="65"/>
      <c r="F32" s="65"/>
      <c r="G32" s="68"/>
      <c r="H32" s="68"/>
      <c r="I32" s="68"/>
      <c r="J32" s="50"/>
      <c r="K32" s="62"/>
      <c r="L32" s="52"/>
      <c r="M32" s="52"/>
      <c r="N32" s="50"/>
      <c r="P32" s="54"/>
      <c r="S32" s="54"/>
      <c r="T32" s="50"/>
    </row>
    <row r="33" spans="1:20" s="49" customFormat="1" ht="14.65" customHeight="1">
      <c r="A33" s="66" t="s">
        <v>108</v>
      </c>
      <c r="B33" s="66"/>
      <c r="C33" s="66"/>
      <c r="D33" s="67"/>
      <c r="E33" s="70"/>
      <c r="F33" s="67"/>
      <c r="G33" s="67"/>
      <c r="H33" s="67"/>
      <c r="I33" s="67"/>
      <c r="J33" s="50"/>
      <c r="K33" s="62"/>
      <c r="L33" s="143"/>
      <c r="M33" s="52"/>
      <c r="N33" s="50"/>
      <c r="P33" s="54"/>
      <c r="S33" s="54"/>
      <c r="T33" s="50"/>
    </row>
    <row r="34" spans="1:20" s="49" customFormat="1" ht="14.65" customHeight="1">
      <c r="A34" s="292" t="s">
        <v>109</v>
      </c>
      <c r="B34" s="292"/>
      <c r="C34" s="66"/>
      <c r="E34" s="52"/>
      <c r="G34" s="50"/>
      <c r="H34" s="50"/>
      <c r="I34" s="50"/>
      <c r="J34" s="50"/>
      <c r="K34" s="62"/>
      <c r="L34" s="143"/>
      <c r="M34" s="52"/>
      <c r="N34" s="50"/>
      <c r="P34" s="54"/>
      <c r="S34" s="54"/>
      <c r="T34" s="50"/>
    </row>
    <row r="35" spans="1:20" s="49" customFormat="1" ht="14.65" customHeight="1">
      <c r="A35" s="66" t="s">
        <v>110</v>
      </c>
      <c r="B35" s="66"/>
      <c r="C35" s="66"/>
      <c r="E35" s="52"/>
      <c r="G35" s="50"/>
      <c r="H35" s="50"/>
      <c r="I35" s="50"/>
      <c r="J35" s="50"/>
      <c r="K35" s="62"/>
      <c r="L35" s="52"/>
      <c r="M35" s="52"/>
      <c r="N35" s="50"/>
      <c r="P35" s="54"/>
      <c r="S35" s="54"/>
      <c r="T35" s="50"/>
    </row>
    <row r="36" spans="1:20" s="49" customFormat="1" ht="14.65" customHeight="1">
      <c r="A36" s="292" t="s">
        <v>111</v>
      </c>
      <c r="B36" s="292"/>
      <c r="C36" s="292"/>
      <c r="E36" s="52"/>
      <c r="G36" s="50"/>
      <c r="H36" s="50"/>
      <c r="I36" s="50"/>
      <c r="J36" s="50"/>
      <c r="K36" s="62"/>
      <c r="L36" s="52"/>
      <c r="M36" s="52"/>
      <c r="N36" s="50"/>
      <c r="P36" s="54"/>
      <c r="S36" s="54"/>
      <c r="T36" s="50"/>
    </row>
    <row r="37" spans="1:20" s="49" customFormat="1" ht="14.65" customHeight="1">
      <c r="E37" s="50"/>
      <c r="F37" s="50"/>
      <c r="G37" s="50"/>
      <c r="H37" s="50"/>
      <c r="I37" s="50"/>
      <c r="J37" s="50"/>
      <c r="K37" s="62"/>
      <c r="L37" s="52"/>
      <c r="M37" s="52"/>
      <c r="N37" s="50"/>
      <c r="P37" s="54"/>
      <c r="S37" s="54"/>
      <c r="T37" s="50"/>
    </row>
    <row r="38" spans="1:20" s="49" customFormat="1" ht="14.65" customHeight="1">
      <c r="A38" s="69" t="s">
        <v>112</v>
      </c>
      <c r="B38" s="69"/>
      <c r="C38" s="69"/>
      <c r="E38" s="50"/>
      <c r="F38" s="50"/>
      <c r="G38" s="50"/>
      <c r="H38" s="50"/>
      <c r="I38" s="50"/>
      <c r="J38" s="50"/>
      <c r="K38" s="62"/>
      <c r="L38" s="52"/>
      <c r="M38" s="52"/>
      <c r="N38" s="50"/>
      <c r="P38" s="54"/>
      <c r="S38" s="54"/>
      <c r="T38" s="50"/>
    </row>
    <row r="39" spans="1:20" s="49" customFormat="1" ht="14.65" customHeight="1">
      <c r="A39" s="69" t="s">
        <v>113</v>
      </c>
      <c r="E39" s="50"/>
      <c r="F39" s="50"/>
      <c r="G39" s="50"/>
      <c r="H39" s="50"/>
      <c r="I39" s="50"/>
      <c r="J39" s="50"/>
      <c r="K39" s="62"/>
      <c r="L39" s="52"/>
      <c r="M39" s="52"/>
      <c r="N39" s="50"/>
      <c r="P39" s="54"/>
      <c r="S39" s="54"/>
      <c r="T39" s="50"/>
    </row>
    <row r="40" spans="1:20" ht="14.65" customHeight="1"/>
    <row r="41" spans="1:20" ht="14.65" customHeight="1"/>
    <row r="42" spans="1:20" ht="14.65" customHeight="1"/>
    <row r="43" spans="1:20" ht="14.65" customHeight="1"/>
    <row r="44" spans="1:20" ht="14.65" customHeight="1"/>
    <row r="45" spans="1:20" ht="14.65" customHeight="1"/>
    <row r="46" spans="1:20" ht="14.65" customHeight="1"/>
    <row r="47" spans="1:20" ht="14.65" customHeight="1"/>
    <row r="48" spans="1:20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</sheetData>
  <mergeCells count="7">
    <mergeCell ref="A26:F26"/>
    <mergeCell ref="A28:F28"/>
    <mergeCell ref="A34:B34"/>
    <mergeCell ref="A36:C36"/>
    <mergeCell ref="A29:F29"/>
    <mergeCell ref="A30:I30"/>
    <mergeCell ref="A31:F31"/>
  </mergeCells>
  <pageMargins left="0.7" right="0.7" top="0.75" bottom="0.75" header="0.3" footer="0.3"/>
  <pageSetup paperSize="3" scale="73" fitToHeight="0" orientation="landscape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S41"/>
  <sheetViews>
    <sheetView showGridLines="0" zoomScaleNormal="100" workbookViewId="0">
      <selection activeCell="A13" sqref="A13:XFD13"/>
    </sheetView>
  </sheetViews>
  <sheetFormatPr defaultColWidth="8.5703125" defaultRowHeight="15"/>
  <cols>
    <col min="1" max="1" width="38.7109375" style="1" customWidth="1"/>
    <col min="2" max="2" width="15.42578125" style="1" customWidth="1"/>
    <col min="3" max="3" width="11.42578125" style="1" customWidth="1"/>
    <col min="4" max="4" width="18.28515625" style="2" customWidth="1"/>
    <col min="5" max="5" width="11.28515625" style="1" customWidth="1"/>
    <col min="6" max="6" width="14.28515625" style="2" customWidth="1"/>
    <col min="7" max="7" width="10.5703125" style="1" customWidth="1"/>
    <col min="8" max="8" width="11.42578125" style="1" customWidth="1"/>
    <col min="9" max="9" width="11.7109375" style="1" customWidth="1"/>
    <col min="10" max="10" width="17.28515625" style="11" customWidth="1"/>
    <col min="11" max="11" width="26.7109375" style="11" customWidth="1"/>
    <col min="12" max="12" width="23.5703125" style="11" customWidth="1"/>
    <col min="13" max="13" width="18" style="72" customWidth="1"/>
    <col min="14" max="14" width="15.7109375" style="11" customWidth="1"/>
    <col min="15" max="16384" width="8.5703125" style="1"/>
  </cols>
  <sheetData>
    <row r="1" spans="1:19" ht="66" customHeight="1">
      <c r="A1" s="23" t="s">
        <v>114</v>
      </c>
      <c r="D1" s="1"/>
      <c r="E1" s="2"/>
      <c r="G1" s="2"/>
      <c r="H1" s="2"/>
      <c r="I1" s="2"/>
      <c r="K1" s="72"/>
      <c r="L1" s="73"/>
      <c r="M1" s="11"/>
    </row>
    <row r="2" spans="1:19" s="27" customFormat="1" ht="59.65" customHeight="1">
      <c r="A2" s="15" t="s">
        <v>1</v>
      </c>
      <c r="B2" s="15" t="s">
        <v>2</v>
      </c>
      <c r="C2" s="79" t="s">
        <v>3</v>
      </c>
      <c r="D2" s="79" t="s">
        <v>4</v>
      </c>
      <c r="E2" s="145" t="s">
        <v>115</v>
      </c>
      <c r="F2" s="145" t="s">
        <v>116</v>
      </c>
      <c r="G2" s="145" t="s">
        <v>117</v>
      </c>
      <c r="H2" s="146" t="s">
        <v>118</v>
      </c>
      <c r="I2" s="145" t="s">
        <v>14</v>
      </c>
      <c r="J2" s="147" t="s">
        <v>15</v>
      </c>
      <c r="K2" s="147" t="s">
        <v>16</v>
      </c>
      <c r="L2" s="148" t="s">
        <v>119</v>
      </c>
      <c r="M2" s="147" t="s">
        <v>120</v>
      </c>
      <c r="N2" s="147" t="s">
        <v>19</v>
      </c>
      <c r="O2" s="149"/>
      <c r="P2" s="150"/>
      <c r="Q2" s="150"/>
      <c r="R2" s="150"/>
      <c r="S2" s="150"/>
    </row>
    <row r="3" spans="1:19" s="33" customFormat="1" ht="14.25" customHeight="1">
      <c r="A3" s="136" t="s">
        <v>121</v>
      </c>
      <c r="B3" s="136" t="s">
        <v>122</v>
      </c>
      <c r="C3" s="136" t="s">
        <v>123</v>
      </c>
      <c r="D3" s="136" t="s">
        <v>23</v>
      </c>
      <c r="E3" s="137">
        <v>162</v>
      </c>
      <c r="F3" s="138">
        <v>71</v>
      </c>
      <c r="G3" s="137"/>
      <c r="H3" s="171">
        <v>2018</v>
      </c>
      <c r="I3" s="172">
        <v>0.44</v>
      </c>
      <c r="J3" s="21" t="s">
        <v>124</v>
      </c>
      <c r="K3" s="213" t="s">
        <v>125</v>
      </c>
      <c r="L3" s="21" t="s">
        <v>27</v>
      </c>
      <c r="M3" s="21" t="s">
        <v>126</v>
      </c>
      <c r="N3" s="151" t="s">
        <v>30</v>
      </c>
      <c r="O3" s="34"/>
      <c r="P3" s="34"/>
      <c r="Q3" s="34"/>
      <c r="R3" s="34"/>
      <c r="S3" s="34"/>
    </row>
    <row r="4" spans="1:19" s="35" customFormat="1" ht="14.25" customHeight="1">
      <c r="A4" s="214" t="s">
        <v>127</v>
      </c>
      <c r="B4" s="215" t="s">
        <v>128</v>
      </c>
      <c r="C4" s="215" t="s">
        <v>79</v>
      </c>
      <c r="D4" s="215" t="s">
        <v>23</v>
      </c>
      <c r="E4" s="216">
        <v>26</v>
      </c>
      <c r="F4" s="217">
        <v>26</v>
      </c>
      <c r="G4" s="216"/>
      <c r="H4" s="218" t="s">
        <v>129</v>
      </c>
      <c r="I4" s="219">
        <v>1</v>
      </c>
      <c r="J4" s="162" t="s">
        <v>130</v>
      </c>
      <c r="K4" s="220"/>
      <c r="L4" s="162" t="s">
        <v>71</v>
      </c>
      <c r="M4" s="74"/>
      <c r="N4" s="152"/>
      <c r="O4" s="153"/>
      <c r="P4" s="153"/>
      <c r="Q4" s="153"/>
      <c r="R4" s="153"/>
      <c r="S4" s="153"/>
    </row>
    <row r="5" spans="1:19" s="36" customFormat="1" ht="14.25" customHeight="1">
      <c r="A5" s="174" t="s">
        <v>131</v>
      </c>
      <c r="B5" s="160" t="s">
        <v>122</v>
      </c>
      <c r="C5" s="160" t="s">
        <v>79</v>
      </c>
      <c r="D5" s="160" t="s">
        <v>23</v>
      </c>
      <c r="E5" s="175">
        <v>58</v>
      </c>
      <c r="F5" s="221">
        <f>E5*I5</f>
        <v>58</v>
      </c>
      <c r="G5" s="175"/>
      <c r="H5" s="222">
        <v>2023</v>
      </c>
      <c r="I5" s="177">
        <v>1</v>
      </c>
      <c r="J5" s="178" t="s">
        <v>130</v>
      </c>
      <c r="K5" s="179"/>
      <c r="L5" s="178" t="s">
        <v>71</v>
      </c>
      <c r="M5" s="158"/>
      <c r="N5" s="158"/>
      <c r="O5" s="159"/>
      <c r="P5" s="159"/>
      <c r="Q5" s="159"/>
      <c r="R5" s="159"/>
      <c r="S5" s="159"/>
    </row>
    <row r="6" spans="1:19" s="35" customFormat="1" ht="14.25" customHeight="1">
      <c r="A6" s="214" t="s">
        <v>132</v>
      </c>
      <c r="B6" s="215" t="s">
        <v>122</v>
      </c>
      <c r="C6" s="215" t="s">
        <v>79</v>
      </c>
      <c r="D6" s="215" t="s">
        <v>23</v>
      </c>
      <c r="E6" s="216">
        <v>60</v>
      </c>
      <c r="F6" s="217">
        <f>E6*I6</f>
        <v>60</v>
      </c>
      <c r="G6" s="216"/>
      <c r="H6" s="218" t="s">
        <v>133</v>
      </c>
      <c r="I6" s="219">
        <v>1</v>
      </c>
      <c r="J6" s="162" t="s">
        <v>130</v>
      </c>
      <c r="K6" s="220"/>
      <c r="L6" s="162" t="s">
        <v>71</v>
      </c>
      <c r="M6" s="152"/>
      <c r="N6" s="152"/>
      <c r="O6" s="153"/>
      <c r="P6" s="153"/>
      <c r="Q6" s="153"/>
      <c r="R6" s="153"/>
      <c r="S6" s="153"/>
    </row>
    <row r="7" spans="1:19" s="36" customFormat="1" ht="14.25" customHeight="1">
      <c r="A7" s="160" t="s">
        <v>134</v>
      </c>
      <c r="B7" s="160" t="s">
        <v>135</v>
      </c>
      <c r="C7" s="160" t="s">
        <v>22</v>
      </c>
      <c r="D7" s="160" t="s">
        <v>23</v>
      </c>
      <c r="E7" s="175"/>
      <c r="F7" s="221"/>
      <c r="G7" s="175" t="s">
        <v>136</v>
      </c>
      <c r="H7" s="223">
        <v>2023</v>
      </c>
      <c r="I7" s="177">
        <v>1</v>
      </c>
      <c r="J7" s="178" t="s">
        <v>25</v>
      </c>
      <c r="K7" s="179"/>
      <c r="L7" s="178" t="s">
        <v>71</v>
      </c>
      <c r="M7" s="158"/>
      <c r="N7" s="158"/>
      <c r="O7" s="159"/>
      <c r="P7" s="159"/>
      <c r="Q7" s="159"/>
      <c r="R7" s="159"/>
      <c r="S7" s="159"/>
    </row>
    <row r="8" spans="1:19" s="37" customFormat="1" ht="14.25" customHeight="1">
      <c r="A8" s="214" t="s">
        <v>137</v>
      </c>
      <c r="B8" s="215" t="s">
        <v>122</v>
      </c>
      <c r="C8" s="215" t="s">
        <v>123</v>
      </c>
      <c r="D8" s="215" t="s">
        <v>23</v>
      </c>
      <c r="E8" s="216">
        <v>531</v>
      </c>
      <c r="F8" s="217">
        <f>I8*E8</f>
        <v>159.29999999999998</v>
      </c>
      <c r="G8" s="216"/>
      <c r="H8" s="218">
        <v>2024</v>
      </c>
      <c r="I8" s="219">
        <v>0.3</v>
      </c>
      <c r="J8" s="162" t="s">
        <v>124</v>
      </c>
      <c r="K8" s="224" t="s">
        <v>138</v>
      </c>
      <c r="L8" s="162" t="s">
        <v>27</v>
      </c>
      <c r="M8" s="162" t="s">
        <v>126</v>
      </c>
      <c r="N8" s="161" t="s">
        <v>30</v>
      </c>
      <c r="O8" s="38"/>
      <c r="P8" s="38"/>
      <c r="Q8" s="38"/>
      <c r="R8" s="38"/>
      <c r="S8" s="38"/>
    </row>
    <row r="9" spans="1:19" s="39" customFormat="1" ht="14.25" customHeight="1">
      <c r="A9" s="160" t="s">
        <v>139</v>
      </c>
      <c r="B9" s="160" t="s">
        <v>128</v>
      </c>
      <c r="C9" s="160" t="s">
        <v>123</v>
      </c>
      <c r="D9" s="160" t="s">
        <v>23</v>
      </c>
      <c r="E9" s="175">
        <v>223</v>
      </c>
      <c r="F9" s="221">
        <v>223</v>
      </c>
      <c r="G9" s="175"/>
      <c r="H9" s="225">
        <v>2018</v>
      </c>
      <c r="I9" s="177">
        <v>1</v>
      </c>
      <c r="J9" s="178" t="s">
        <v>140</v>
      </c>
      <c r="K9" s="179"/>
      <c r="L9" s="178" t="s">
        <v>71</v>
      </c>
      <c r="M9" s="164" t="s">
        <v>126</v>
      </c>
      <c r="N9" s="164" t="s">
        <v>30</v>
      </c>
      <c r="O9" s="40"/>
      <c r="P9" s="40"/>
      <c r="Q9" s="40"/>
      <c r="R9" s="40"/>
      <c r="S9" s="40"/>
    </row>
    <row r="10" spans="1:19" s="41" customFormat="1" ht="14.25" customHeight="1">
      <c r="A10" s="166" t="s">
        <v>141</v>
      </c>
      <c r="B10" s="166" t="s">
        <v>122</v>
      </c>
      <c r="C10" s="166" t="s">
        <v>79</v>
      </c>
      <c r="D10" s="166" t="s">
        <v>23</v>
      </c>
      <c r="E10" s="142">
        <v>53</v>
      </c>
      <c r="F10" s="226">
        <f>E10*I10</f>
        <v>53</v>
      </c>
      <c r="G10" s="142"/>
      <c r="H10" s="227">
        <v>2024</v>
      </c>
      <c r="I10" s="228">
        <v>1</v>
      </c>
      <c r="J10" s="170" t="s">
        <v>130</v>
      </c>
      <c r="K10" s="229"/>
      <c r="L10" s="162" t="s">
        <v>71</v>
      </c>
      <c r="M10" s="167"/>
      <c r="N10" s="167"/>
      <c r="O10" s="168"/>
      <c r="P10" s="168"/>
      <c r="Q10" s="168"/>
      <c r="R10" s="168"/>
      <c r="S10" s="168"/>
    </row>
    <row r="11" spans="1:19" s="39" customFormat="1" ht="14.25" customHeight="1">
      <c r="A11" s="160" t="s">
        <v>142</v>
      </c>
      <c r="B11" s="160" t="s">
        <v>135</v>
      </c>
      <c r="C11" s="160" t="s">
        <v>22</v>
      </c>
      <c r="D11" s="160" t="s">
        <v>23</v>
      </c>
      <c r="E11" s="175"/>
      <c r="F11" s="221"/>
      <c r="G11" s="175" t="s">
        <v>143</v>
      </c>
      <c r="H11" s="225">
        <v>2025</v>
      </c>
      <c r="I11" s="177">
        <v>1</v>
      </c>
      <c r="J11" s="178" t="s">
        <v>25</v>
      </c>
      <c r="K11" s="179"/>
      <c r="L11" s="178" t="s">
        <v>71</v>
      </c>
      <c r="M11" s="164"/>
      <c r="N11" s="164"/>
      <c r="O11" s="40"/>
      <c r="P11" s="40"/>
      <c r="Q11" s="40"/>
      <c r="R11" s="40"/>
      <c r="S11" s="40"/>
    </row>
    <row r="12" spans="1:19" s="42" customFormat="1" ht="14.25" customHeight="1">
      <c r="A12" s="230" t="s">
        <v>144</v>
      </c>
      <c r="B12" s="166" t="s">
        <v>135</v>
      </c>
      <c r="C12" s="166" t="s">
        <v>145</v>
      </c>
      <c r="D12" s="166" t="s">
        <v>62</v>
      </c>
      <c r="E12" s="142"/>
      <c r="F12" s="226"/>
      <c r="G12" s="142" t="s">
        <v>146</v>
      </c>
      <c r="H12" s="227">
        <v>2026</v>
      </c>
      <c r="I12" s="228">
        <v>1</v>
      </c>
      <c r="J12" s="170" t="s">
        <v>147</v>
      </c>
      <c r="K12" s="229"/>
      <c r="L12" s="162" t="s">
        <v>71</v>
      </c>
      <c r="M12" s="170"/>
      <c r="N12" s="169"/>
      <c r="O12" s="43"/>
      <c r="P12" s="43"/>
      <c r="Q12" s="43"/>
      <c r="R12" s="43"/>
      <c r="S12" s="43"/>
    </row>
    <row r="13" spans="1:19" s="33" customFormat="1" ht="14.25" customHeight="1">
      <c r="A13" s="136" t="s">
        <v>148</v>
      </c>
      <c r="B13" s="136" t="s">
        <v>135</v>
      </c>
      <c r="C13" s="136" t="s">
        <v>145</v>
      </c>
      <c r="D13" s="136" t="s">
        <v>23</v>
      </c>
      <c r="E13" s="137"/>
      <c r="F13" s="138"/>
      <c r="G13" s="137" t="s">
        <v>149</v>
      </c>
      <c r="H13" s="225">
        <v>2025</v>
      </c>
      <c r="I13" s="172">
        <v>1</v>
      </c>
      <c r="J13" s="21" t="s">
        <v>147</v>
      </c>
      <c r="K13" s="173"/>
      <c r="L13" s="178" t="s">
        <v>71</v>
      </c>
      <c r="M13" s="151"/>
      <c r="N13" s="151"/>
      <c r="O13" s="34"/>
      <c r="P13" s="34"/>
      <c r="Q13" s="34"/>
      <c r="R13" s="34"/>
      <c r="S13" s="34"/>
    </row>
    <row r="14" spans="1:19" s="71" customFormat="1" ht="14.25" customHeight="1">
      <c r="A14" s="230" t="s">
        <v>150</v>
      </c>
      <c r="B14" s="166" t="s">
        <v>122</v>
      </c>
      <c r="C14" s="166" t="s">
        <v>151</v>
      </c>
      <c r="D14" s="166" t="s">
        <v>23</v>
      </c>
      <c r="E14" s="142">
        <v>65</v>
      </c>
      <c r="F14" s="226">
        <v>65</v>
      </c>
      <c r="G14" s="142"/>
      <c r="H14" s="227">
        <v>2025</v>
      </c>
      <c r="I14" s="228">
        <v>1</v>
      </c>
      <c r="J14" s="170" t="s">
        <v>152</v>
      </c>
      <c r="K14" s="229"/>
      <c r="L14" s="162" t="s">
        <v>71</v>
      </c>
      <c r="M14" s="75"/>
      <c r="N14" s="75"/>
      <c r="O14" s="168"/>
      <c r="P14" s="168"/>
      <c r="Q14" s="168"/>
      <c r="R14" s="168"/>
      <c r="S14" s="168"/>
    </row>
    <row r="15" spans="1:19" s="44" customFormat="1" ht="14.25" customHeight="1">
      <c r="A15" s="135" t="s">
        <v>153</v>
      </c>
      <c r="B15" s="136" t="s">
        <v>122</v>
      </c>
      <c r="C15" s="136" t="s">
        <v>123</v>
      </c>
      <c r="D15" s="136" t="s">
        <v>62</v>
      </c>
      <c r="E15" s="137">
        <v>140</v>
      </c>
      <c r="F15" s="137">
        <v>140</v>
      </c>
      <c r="G15" s="137"/>
      <c r="H15" s="171">
        <v>2025</v>
      </c>
      <c r="I15" s="172">
        <v>1</v>
      </c>
      <c r="J15" s="21" t="s">
        <v>140</v>
      </c>
      <c r="K15" s="173"/>
      <c r="L15" s="178" t="s">
        <v>71</v>
      </c>
      <c r="M15" s="76"/>
      <c r="N15" s="76"/>
      <c r="O15" s="63"/>
      <c r="P15" s="63"/>
      <c r="Q15" s="63"/>
      <c r="R15" s="63"/>
      <c r="S15" s="63"/>
    </row>
    <row r="16" spans="1:19" s="35" customFormat="1" ht="14.25" customHeight="1">
      <c r="A16" s="214" t="s">
        <v>154</v>
      </c>
      <c r="B16" s="215" t="s">
        <v>135</v>
      </c>
      <c r="C16" s="215" t="s">
        <v>145</v>
      </c>
      <c r="D16" s="215" t="s">
        <v>62</v>
      </c>
      <c r="E16" s="216"/>
      <c r="F16" s="217"/>
      <c r="G16" s="216" t="s">
        <v>155</v>
      </c>
      <c r="H16" s="231">
        <v>2026</v>
      </c>
      <c r="I16" s="228">
        <v>1</v>
      </c>
      <c r="J16" s="162" t="s">
        <v>147</v>
      </c>
      <c r="K16" s="220"/>
      <c r="L16" s="162" t="s">
        <v>71</v>
      </c>
      <c r="M16" s="152"/>
      <c r="N16" s="152"/>
      <c r="O16" s="45"/>
      <c r="P16" s="45"/>
      <c r="Q16" s="45"/>
      <c r="R16" s="45"/>
      <c r="S16" s="45"/>
    </row>
    <row r="17" spans="1:19" s="46" customFormat="1" ht="14.25" customHeight="1">
      <c r="A17" s="174" t="s">
        <v>156</v>
      </c>
      <c r="B17" s="160" t="s">
        <v>128</v>
      </c>
      <c r="C17" s="160" t="s">
        <v>157</v>
      </c>
      <c r="D17" s="160" t="s">
        <v>23</v>
      </c>
      <c r="E17" s="137">
        <v>95</v>
      </c>
      <c r="F17" s="137">
        <v>95</v>
      </c>
      <c r="G17" s="175"/>
      <c r="H17" s="176">
        <v>2025</v>
      </c>
      <c r="I17" s="177">
        <v>1</v>
      </c>
      <c r="J17" s="178" t="s">
        <v>158</v>
      </c>
      <c r="K17" s="179"/>
      <c r="L17" s="178" t="s">
        <v>71</v>
      </c>
      <c r="M17" s="77"/>
      <c r="N17" s="77"/>
      <c r="O17" s="159"/>
      <c r="P17" s="159"/>
      <c r="Q17" s="159"/>
      <c r="R17" s="159"/>
      <c r="S17" s="159"/>
    </row>
    <row r="18" spans="1:19" s="163" customFormat="1" ht="14.25" customHeight="1">
      <c r="A18" s="267" t="s">
        <v>159</v>
      </c>
      <c r="B18" s="268" t="s">
        <v>135</v>
      </c>
      <c r="C18" s="268" t="s">
        <v>79</v>
      </c>
      <c r="D18" s="268" t="s">
        <v>62</v>
      </c>
      <c r="E18" s="269"/>
      <c r="F18" s="270"/>
      <c r="G18" s="271" t="s">
        <v>160</v>
      </c>
      <c r="H18" s="272">
        <v>2026</v>
      </c>
      <c r="I18" s="273">
        <v>1</v>
      </c>
      <c r="J18" s="161" t="s">
        <v>130</v>
      </c>
      <c r="K18" s="274"/>
      <c r="L18" s="161" t="s">
        <v>71</v>
      </c>
      <c r="M18" s="161"/>
      <c r="N18" s="161"/>
      <c r="O18" s="38"/>
      <c r="P18" s="38"/>
      <c r="Q18" s="38"/>
      <c r="R18" s="38"/>
      <c r="S18" s="38"/>
    </row>
    <row r="19" spans="1:19" s="163" customFormat="1" ht="14.25" customHeight="1">
      <c r="A19" s="275" t="s">
        <v>161</v>
      </c>
      <c r="B19" s="163" t="s">
        <v>122</v>
      </c>
      <c r="C19" s="163" t="s">
        <v>79</v>
      </c>
      <c r="D19" s="163" t="s">
        <v>62</v>
      </c>
      <c r="E19" s="276">
        <v>20</v>
      </c>
      <c r="F19" s="276">
        <v>20</v>
      </c>
      <c r="G19" s="157"/>
      <c r="H19" s="277">
        <v>2026</v>
      </c>
      <c r="I19" s="278">
        <v>1</v>
      </c>
      <c r="J19" s="164" t="s">
        <v>130</v>
      </c>
      <c r="K19" s="165"/>
      <c r="L19" s="164" t="s">
        <v>71</v>
      </c>
      <c r="M19" s="164"/>
      <c r="N19" s="164"/>
      <c r="O19" s="40"/>
      <c r="P19" s="40"/>
      <c r="Q19" s="40"/>
      <c r="R19" s="40"/>
      <c r="S19" s="40"/>
    </row>
    <row r="20" spans="1:19" s="163" customFormat="1" ht="14.25" customHeight="1">
      <c r="A20" s="267" t="s">
        <v>162</v>
      </c>
      <c r="B20" s="268" t="s">
        <v>135</v>
      </c>
      <c r="C20" s="268" t="s">
        <v>151</v>
      </c>
      <c r="D20" s="268" t="s">
        <v>62</v>
      </c>
      <c r="E20" s="269"/>
      <c r="F20" s="270"/>
      <c r="G20" s="271" t="s">
        <v>163</v>
      </c>
      <c r="H20" s="272">
        <v>2026</v>
      </c>
      <c r="I20" s="278">
        <v>1</v>
      </c>
      <c r="J20" s="170" t="s">
        <v>152</v>
      </c>
      <c r="K20" s="274"/>
      <c r="L20" s="274" t="s">
        <v>71</v>
      </c>
      <c r="M20" s="161"/>
      <c r="N20" s="161"/>
      <c r="O20" s="38"/>
      <c r="P20" s="38"/>
      <c r="Q20" s="38"/>
      <c r="R20" s="38"/>
      <c r="S20" s="38"/>
    </row>
    <row r="21" spans="1:19" s="47" customFormat="1" ht="14.25" customHeight="1">
      <c r="A21" s="49"/>
      <c r="B21" s="49"/>
      <c r="C21" s="49"/>
      <c r="D21" s="50"/>
      <c r="E21" s="50"/>
      <c r="F21" s="52"/>
      <c r="G21" s="50"/>
      <c r="H21" s="50"/>
      <c r="I21" s="50"/>
      <c r="J21" s="67"/>
      <c r="K21" s="180"/>
      <c r="L21" s="181"/>
      <c r="M21" s="181"/>
      <c r="N21" s="181"/>
      <c r="O21" s="63"/>
      <c r="P21" s="63"/>
      <c r="Q21" s="63"/>
      <c r="R21" s="63"/>
      <c r="S21" s="63"/>
    </row>
    <row r="22" spans="1:19" s="47" customFormat="1" ht="14.25" customHeight="1">
      <c r="A22" s="21" t="s">
        <v>101</v>
      </c>
      <c r="B22" s="49"/>
      <c r="C22" s="49"/>
      <c r="D22" s="50"/>
      <c r="E22" s="49"/>
      <c r="F22" s="52"/>
      <c r="G22" s="49"/>
      <c r="H22" s="49"/>
      <c r="I22" s="49"/>
      <c r="J22" s="67"/>
      <c r="K22" s="180"/>
      <c r="L22" s="181"/>
      <c r="M22" s="181"/>
      <c r="N22" s="181"/>
      <c r="O22" s="63"/>
      <c r="P22" s="63"/>
      <c r="Q22" s="63"/>
      <c r="R22" s="63"/>
      <c r="S22" s="63"/>
    </row>
    <row r="23" spans="1:19" s="47" customFormat="1" ht="14.25" customHeight="1">
      <c r="A23" s="49"/>
      <c r="B23" s="49"/>
      <c r="C23" s="49"/>
      <c r="D23" s="50"/>
      <c r="E23" s="49"/>
      <c r="F23" s="50"/>
      <c r="G23" s="49"/>
      <c r="H23" s="49"/>
      <c r="I23" s="49"/>
      <c r="J23" s="67"/>
      <c r="K23" s="180"/>
      <c r="L23" s="181"/>
      <c r="M23" s="181"/>
      <c r="N23" s="181"/>
      <c r="O23" s="63"/>
      <c r="P23" s="63"/>
      <c r="Q23" s="63"/>
      <c r="R23" s="63"/>
      <c r="S23" s="63"/>
    </row>
    <row r="24" spans="1:19" s="47" customFormat="1" ht="14.25" customHeight="1">
      <c r="A24" s="182" t="s">
        <v>164</v>
      </c>
      <c r="B24" s="44"/>
      <c r="C24" s="44"/>
      <c r="D24" s="50"/>
      <c r="E24" s="49"/>
      <c r="F24" s="50"/>
      <c r="G24" s="49"/>
      <c r="H24" s="49"/>
      <c r="I24" s="49"/>
      <c r="J24" s="67"/>
      <c r="K24" s="180"/>
      <c r="L24" s="67"/>
      <c r="M24" s="67"/>
      <c r="N24" s="67"/>
      <c r="O24" s="49"/>
      <c r="P24" s="49"/>
      <c r="Q24" s="49"/>
      <c r="R24" s="49"/>
      <c r="S24" s="49"/>
    </row>
    <row r="25" spans="1:19" s="47" customFormat="1" ht="14.25" customHeight="1">
      <c r="A25" s="32" t="s">
        <v>165</v>
      </c>
      <c r="B25" s="44"/>
      <c r="C25" s="44"/>
      <c r="D25" s="50"/>
      <c r="E25" s="49"/>
      <c r="F25" s="50"/>
      <c r="G25" s="49"/>
      <c r="H25" s="49"/>
      <c r="I25" s="49"/>
      <c r="J25" s="67"/>
      <c r="K25" s="180"/>
      <c r="L25" s="67"/>
      <c r="M25" s="67"/>
      <c r="N25" s="67"/>
      <c r="O25" s="49"/>
      <c r="P25" s="49"/>
      <c r="Q25" s="49"/>
      <c r="R25" s="49"/>
      <c r="S25" s="49"/>
    </row>
    <row r="26" spans="1:19" s="47" customFormat="1" ht="14.25" customHeight="1">
      <c r="A26" s="32" t="s">
        <v>166</v>
      </c>
      <c r="B26" s="46"/>
      <c r="C26" s="44"/>
      <c r="D26" s="50"/>
      <c r="E26" s="44"/>
      <c r="F26" s="50"/>
      <c r="G26" s="49"/>
      <c r="H26" s="49"/>
      <c r="I26" s="49"/>
      <c r="J26" s="67"/>
      <c r="K26" s="180"/>
      <c r="L26" s="67"/>
      <c r="M26" s="67"/>
      <c r="N26" s="67"/>
      <c r="O26" s="49"/>
      <c r="P26" s="49"/>
      <c r="Q26" s="49"/>
      <c r="R26" s="49"/>
      <c r="S26" s="49"/>
    </row>
    <row r="27" spans="1:19" s="44" customFormat="1" ht="14.25" customHeight="1">
      <c r="A27" s="32" t="s">
        <v>167</v>
      </c>
      <c r="D27" s="30"/>
      <c r="F27" s="30"/>
      <c r="J27" s="76"/>
      <c r="K27" s="78"/>
      <c r="L27" s="76"/>
      <c r="M27" s="76"/>
      <c r="N27" s="76"/>
    </row>
    <row r="28" spans="1:19" s="47" customFormat="1" ht="14.25" customHeight="1">
      <c r="A28" s="183" t="s">
        <v>168</v>
      </c>
      <c r="B28" s="44"/>
      <c r="C28" s="44"/>
      <c r="D28" s="50"/>
      <c r="E28" s="49"/>
      <c r="F28" s="52"/>
      <c r="G28" s="49"/>
      <c r="H28" s="49"/>
      <c r="I28" s="49"/>
      <c r="J28" s="67"/>
      <c r="K28" s="180"/>
      <c r="L28" s="67"/>
      <c r="M28" s="67"/>
      <c r="N28" s="67"/>
      <c r="O28" s="49"/>
      <c r="P28" s="49"/>
      <c r="Q28" s="49"/>
      <c r="R28" s="49"/>
      <c r="S28" s="49"/>
    </row>
    <row r="29" spans="1:19" s="47" customFormat="1" ht="14.25" customHeight="1">
      <c r="A29" s="49"/>
      <c r="B29" s="49"/>
      <c r="C29" s="49"/>
      <c r="D29" s="50"/>
      <c r="E29" s="49"/>
      <c r="F29" s="50"/>
      <c r="G29" s="49"/>
      <c r="H29" s="49"/>
      <c r="I29" s="49"/>
      <c r="J29" s="67"/>
      <c r="K29" s="67"/>
      <c r="L29" s="67"/>
      <c r="M29" s="180"/>
      <c r="N29" s="67"/>
      <c r="O29" s="49"/>
      <c r="P29" s="49"/>
      <c r="Q29" s="49"/>
      <c r="R29" s="49"/>
      <c r="S29" s="49"/>
    </row>
    <row r="30" spans="1:19" s="47" customFormat="1" ht="14.25" customHeight="1">
      <c r="A30" s="66" t="s">
        <v>169</v>
      </c>
      <c r="B30" s="49"/>
      <c r="C30" s="49"/>
      <c r="D30" s="50"/>
      <c r="E30" s="49"/>
      <c r="F30" s="50"/>
      <c r="G30" s="49"/>
      <c r="H30" s="49"/>
      <c r="I30" s="49"/>
      <c r="J30" s="67"/>
      <c r="K30" s="67"/>
      <c r="L30" s="67"/>
      <c r="M30" s="180"/>
      <c r="N30" s="67"/>
      <c r="O30" s="49"/>
      <c r="P30" s="49"/>
      <c r="Q30" s="49"/>
      <c r="R30" s="49"/>
      <c r="S30" s="49"/>
    </row>
    <row r="31" spans="1:19" s="47" customFormat="1" ht="14.25" customHeight="1">
      <c r="A31" s="66" t="s">
        <v>105</v>
      </c>
      <c r="B31" s="154"/>
      <c r="C31" s="154"/>
      <c r="D31" s="155"/>
      <c r="E31" s="154"/>
      <c r="F31" s="155"/>
      <c r="G31" s="154"/>
      <c r="H31" s="49"/>
      <c r="I31" s="49"/>
      <c r="J31" s="67"/>
      <c r="K31" s="67"/>
      <c r="L31" s="67"/>
      <c r="M31" s="180"/>
      <c r="N31" s="67"/>
      <c r="O31" s="49"/>
      <c r="P31" s="49"/>
      <c r="Q31" s="49"/>
      <c r="R31" s="49"/>
      <c r="S31" s="49"/>
    </row>
    <row r="32" spans="1:19" s="39" customFormat="1" ht="14.25" customHeight="1">
      <c r="A32" s="66" t="s">
        <v>106</v>
      </c>
      <c r="B32" s="163"/>
      <c r="C32" s="163"/>
      <c r="D32" s="157"/>
      <c r="E32" s="163"/>
      <c r="F32" s="157"/>
      <c r="G32" s="163"/>
      <c r="H32" s="163"/>
      <c r="I32" s="163"/>
      <c r="J32" s="164"/>
      <c r="K32" s="164"/>
      <c r="L32" s="164"/>
      <c r="M32" s="165"/>
      <c r="N32" s="164"/>
      <c r="O32" s="163"/>
      <c r="P32" s="163"/>
      <c r="Q32" s="163"/>
      <c r="R32" s="163"/>
      <c r="S32" s="163"/>
    </row>
    <row r="33" spans="1:19" s="47" customFormat="1" ht="14.25" customHeight="1">
      <c r="A33" s="66" t="s">
        <v>107</v>
      </c>
      <c r="B33" s="154"/>
      <c r="C33" s="154"/>
      <c r="D33" s="155"/>
      <c r="E33" s="154"/>
      <c r="F33" s="155"/>
      <c r="G33" s="154"/>
      <c r="H33" s="49"/>
      <c r="I33" s="49"/>
      <c r="J33" s="67"/>
      <c r="K33" s="67"/>
      <c r="L33" s="67"/>
      <c r="M33" s="180"/>
      <c r="N33" s="67"/>
      <c r="O33" s="49"/>
      <c r="P33" s="49"/>
      <c r="Q33" s="49"/>
      <c r="R33" s="49"/>
      <c r="S33" s="49"/>
    </row>
    <row r="34" spans="1:19" s="47" customFormat="1" ht="14.25" customHeight="1">
      <c r="A34" s="49"/>
      <c r="B34" s="154"/>
      <c r="C34" s="154"/>
      <c r="D34" s="155"/>
      <c r="E34" s="154"/>
      <c r="F34" s="156"/>
      <c r="G34" s="154"/>
      <c r="H34" s="49"/>
      <c r="I34" s="49"/>
      <c r="J34" s="67"/>
      <c r="K34" s="67"/>
      <c r="L34" s="67"/>
      <c r="M34" s="180"/>
      <c r="N34" s="67"/>
      <c r="O34" s="49"/>
      <c r="P34" s="49"/>
      <c r="Q34" s="49"/>
      <c r="R34" s="49"/>
      <c r="S34" s="49"/>
    </row>
    <row r="35" spans="1:19" s="47" customFormat="1" ht="14.25" customHeight="1">
      <c r="A35" s="66" t="s">
        <v>170</v>
      </c>
      <c r="B35" s="49"/>
      <c r="C35" s="49"/>
      <c r="D35" s="50"/>
      <c r="E35" s="49"/>
      <c r="F35" s="48"/>
      <c r="G35" s="49"/>
      <c r="H35" s="49"/>
      <c r="I35" s="49"/>
      <c r="J35" s="67"/>
      <c r="K35" s="67"/>
      <c r="L35" s="67"/>
      <c r="M35" s="180"/>
      <c r="N35" s="67"/>
      <c r="O35" s="49"/>
      <c r="P35" s="49"/>
      <c r="Q35" s="49"/>
      <c r="R35" s="49"/>
      <c r="S35" s="49"/>
    </row>
    <row r="36" spans="1:19" ht="15.75" customHeight="1"/>
    <row r="37" spans="1:19">
      <c r="A37" s="14"/>
      <c r="E37" s="10"/>
    </row>
    <row r="38" spans="1:19">
      <c r="A38" s="13"/>
    </row>
    <row r="39" spans="1:19">
      <c r="A39" s="12"/>
    </row>
    <row r="40" spans="1:19">
      <c r="A40" s="12"/>
    </row>
    <row r="41" spans="1:19">
      <c r="A41" s="12"/>
    </row>
  </sheetData>
  <pageMargins left="0.7" right="0.7" top="0.75" bottom="0.75" header="0.3" footer="0.3"/>
  <pageSetup paperSize="3" fitToWidth="0" fitToHeight="0" orientation="landscape" r:id="rId1"/>
  <customProperties>
    <customPr name="_pios_id" r:id="rId2"/>
  </customProperties>
  <ignoredErrors>
    <ignoredError sqref="G13" twoDigitTextYea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3843-B0E6-4662-9C56-1E7F400307B2}">
  <sheetPr>
    <tabColor theme="6" tint="0.39997558519241921"/>
  </sheetPr>
  <dimension ref="A1:PL39"/>
  <sheetViews>
    <sheetView showGridLines="0" tabSelected="1" zoomScale="90" zoomScaleNormal="90" workbookViewId="0">
      <selection activeCell="G37" sqref="G37"/>
    </sheetView>
  </sheetViews>
  <sheetFormatPr defaultColWidth="9.28515625" defaultRowHeight="14.25"/>
  <cols>
    <col min="1" max="1" width="35.42578125" style="26" customWidth="1"/>
    <col min="2" max="2" width="19.28515625" style="26" customWidth="1"/>
    <col min="3" max="3" width="4.5703125" style="26" customWidth="1"/>
    <col min="4" max="5" width="7.7109375" style="26" customWidth="1"/>
    <col min="6" max="8" width="8.5703125" style="26" customWidth="1"/>
    <col min="9" max="10" width="9.5703125" style="26" customWidth="1"/>
    <col min="11" max="41" width="8.7109375" style="81" customWidth="1"/>
    <col min="42" max="43" width="8.7109375" style="26" customWidth="1"/>
    <col min="44" max="44" width="8.7109375" style="82" customWidth="1"/>
    <col min="45" max="64" width="8.7109375" style="26" customWidth="1"/>
    <col min="65" max="16384" width="9.28515625" style="26"/>
  </cols>
  <sheetData>
    <row r="1" spans="1:428" ht="66" customHeight="1">
      <c r="A1" s="80" t="s">
        <v>229</v>
      </c>
      <c r="B1" s="23"/>
      <c r="C1" s="23"/>
      <c r="D1" s="23"/>
      <c r="E1" s="23"/>
      <c r="F1" s="23"/>
      <c r="G1" s="23"/>
      <c r="H1" s="23"/>
      <c r="I1" s="23"/>
      <c r="J1" s="23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5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  <c r="HS1" s="186"/>
      <c r="HT1" s="186"/>
      <c r="HU1" s="186"/>
      <c r="HV1" s="186"/>
      <c r="HW1" s="186"/>
      <c r="HX1" s="186"/>
      <c r="HY1" s="186"/>
      <c r="HZ1" s="186"/>
      <c r="IA1" s="186"/>
      <c r="IB1" s="186"/>
      <c r="IC1" s="186"/>
      <c r="ID1" s="186"/>
      <c r="IE1" s="186"/>
      <c r="IF1" s="186"/>
      <c r="IG1" s="186"/>
      <c r="IH1" s="186"/>
      <c r="II1" s="186"/>
      <c r="IJ1" s="186"/>
      <c r="IK1" s="186"/>
      <c r="IL1" s="186"/>
      <c r="IM1" s="186"/>
      <c r="IN1" s="186"/>
      <c r="IO1" s="186"/>
      <c r="IP1" s="186"/>
      <c r="IQ1" s="186"/>
      <c r="IR1" s="186"/>
      <c r="IS1" s="186"/>
      <c r="IT1" s="186"/>
      <c r="IU1" s="186"/>
      <c r="IV1" s="186"/>
      <c r="IW1" s="186"/>
      <c r="IX1" s="186"/>
      <c r="IY1" s="186"/>
      <c r="IZ1" s="186"/>
      <c r="JA1" s="186"/>
      <c r="JB1" s="186"/>
      <c r="JC1" s="186"/>
      <c r="JD1" s="186"/>
      <c r="JE1" s="186"/>
      <c r="JF1" s="186"/>
      <c r="JG1" s="186"/>
      <c r="JH1" s="186"/>
      <c r="JI1" s="186"/>
      <c r="JJ1" s="186"/>
      <c r="JK1" s="186"/>
      <c r="JL1" s="186"/>
      <c r="JM1" s="186"/>
      <c r="JN1" s="186"/>
      <c r="JO1" s="186"/>
      <c r="JP1" s="186"/>
      <c r="JQ1" s="186"/>
      <c r="JR1" s="186"/>
      <c r="JS1" s="186"/>
      <c r="JT1" s="186"/>
      <c r="JU1" s="186"/>
      <c r="JV1" s="186"/>
      <c r="JW1" s="186"/>
      <c r="JX1" s="186"/>
      <c r="JY1" s="186"/>
      <c r="JZ1" s="186"/>
      <c r="KA1" s="186"/>
      <c r="KB1" s="186"/>
      <c r="KC1" s="186"/>
      <c r="KD1" s="186"/>
      <c r="KE1" s="186"/>
      <c r="KF1" s="186"/>
      <c r="KG1" s="186"/>
      <c r="KH1" s="186"/>
      <c r="KI1" s="186"/>
      <c r="KJ1" s="186"/>
      <c r="KK1" s="186"/>
      <c r="KL1" s="186"/>
      <c r="KM1" s="186"/>
      <c r="KN1" s="186"/>
      <c r="KO1" s="186"/>
      <c r="KP1" s="186"/>
      <c r="KQ1" s="186"/>
      <c r="KR1" s="186"/>
      <c r="KS1" s="186"/>
      <c r="KT1" s="186"/>
      <c r="KU1" s="186"/>
      <c r="KV1" s="186"/>
      <c r="KW1" s="186"/>
      <c r="KX1" s="186"/>
      <c r="KY1" s="186"/>
      <c r="KZ1" s="186"/>
      <c r="LA1" s="186"/>
      <c r="LB1" s="186"/>
      <c r="LC1" s="186"/>
      <c r="LD1" s="186"/>
      <c r="LE1" s="186"/>
      <c r="LF1" s="186"/>
      <c r="LG1" s="186"/>
      <c r="LH1" s="186"/>
      <c r="LI1" s="186"/>
      <c r="LJ1" s="186"/>
      <c r="LK1" s="186"/>
      <c r="LL1" s="186"/>
      <c r="LM1" s="186"/>
      <c r="LN1" s="186"/>
      <c r="LO1" s="186"/>
      <c r="LP1" s="186"/>
      <c r="LQ1" s="186"/>
      <c r="LR1" s="186"/>
      <c r="LS1" s="186"/>
      <c r="LT1" s="186"/>
      <c r="LU1" s="186"/>
      <c r="LV1" s="186"/>
      <c r="LW1" s="186"/>
      <c r="LX1" s="186"/>
      <c r="LY1" s="186"/>
      <c r="LZ1" s="186"/>
      <c r="MA1" s="186"/>
      <c r="MB1" s="186"/>
      <c r="MC1" s="186"/>
      <c r="MD1" s="186"/>
      <c r="ME1" s="186"/>
      <c r="MF1" s="186"/>
      <c r="MG1" s="186"/>
      <c r="MH1" s="186"/>
      <c r="MI1" s="186"/>
      <c r="MJ1" s="186"/>
      <c r="MK1" s="186"/>
      <c r="ML1" s="186"/>
      <c r="MM1" s="186"/>
      <c r="MN1" s="186"/>
      <c r="MO1" s="186"/>
      <c r="MP1" s="186"/>
      <c r="MQ1" s="186"/>
      <c r="MR1" s="186"/>
      <c r="MS1" s="186"/>
      <c r="MT1" s="186"/>
      <c r="MU1" s="186"/>
      <c r="MV1" s="186"/>
      <c r="MW1" s="186"/>
      <c r="MX1" s="186"/>
      <c r="MY1" s="186"/>
      <c r="MZ1" s="186"/>
      <c r="NA1" s="186"/>
      <c r="NB1" s="186"/>
      <c r="NC1" s="186"/>
      <c r="ND1" s="186"/>
      <c r="NE1" s="186"/>
      <c r="NF1" s="186"/>
      <c r="NG1" s="186"/>
      <c r="NH1" s="186"/>
      <c r="NI1" s="186"/>
      <c r="NJ1" s="186"/>
      <c r="NK1" s="186"/>
      <c r="NL1" s="186"/>
      <c r="NM1" s="186"/>
      <c r="NN1" s="186"/>
      <c r="NO1" s="186"/>
      <c r="NP1" s="186"/>
      <c r="NQ1" s="186"/>
      <c r="NR1" s="186"/>
      <c r="NS1" s="186"/>
      <c r="NT1" s="186"/>
      <c r="NU1" s="186"/>
      <c r="NV1" s="186"/>
      <c r="NW1" s="186"/>
      <c r="NX1" s="186"/>
      <c r="NY1" s="186"/>
      <c r="NZ1" s="186"/>
      <c r="OA1" s="186"/>
      <c r="OB1" s="186"/>
      <c r="OC1" s="186"/>
      <c r="OD1" s="186"/>
      <c r="OE1" s="186"/>
      <c r="OF1" s="186"/>
      <c r="OG1" s="186"/>
      <c r="OH1" s="186"/>
      <c r="OI1" s="186"/>
      <c r="OJ1" s="186"/>
      <c r="OK1" s="186"/>
      <c r="OL1" s="186"/>
      <c r="OM1" s="186"/>
      <c r="ON1" s="186"/>
      <c r="OO1" s="186"/>
      <c r="OP1" s="186"/>
      <c r="OQ1" s="186"/>
      <c r="OR1" s="186"/>
      <c r="OS1" s="186"/>
      <c r="OT1" s="186"/>
      <c r="OU1" s="186"/>
      <c r="OV1" s="186"/>
      <c r="OW1" s="186"/>
      <c r="OX1" s="186"/>
      <c r="OY1" s="186"/>
      <c r="OZ1" s="186"/>
      <c r="PA1" s="186"/>
      <c r="PB1" s="186"/>
      <c r="PC1" s="186"/>
      <c r="PD1" s="186"/>
      <c r="PE1" s="186"/>
      <c r="PF1" s="186"/>
      <c r="PG1" s="186"/>
      <c r="PH1" s="186"/>
      <c r="PI1" s="186"/>
      <c r="PJ1" s="186"/>
      <c r="PK1" s="186"/>
      <c r="PL1" s="186"/>
    </row>
    <row r="2" spans="1:428" ht="30" customHeight="1">
      <c r="A2" s="80"/>
      <c r="B2" s="23"/>
      <c r="C2" s="23"/>
      <c r="D2" s="23"/>
      <c r="E2" s="23"/>
      <c r="F2" s="23"/>
      <c r="G2" s="23"/>
      <c r="H2" s="23"/>
      <c r="I2" s="23"/>
      <c r="J2" s="23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5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  <c r="IR2" s="186"/>
      <c r="IS2" s="186"/>
      <c r="IT2" s="186"/>
      <c r="IU2" s="186"/>
      <c r="IV2" s="186"/>
      <c r="IW2" s="186"/>
      <c r="IX2" s="186"/>
      <c r="IY2" s="186"/>
      <c r="IZ2" s="186"/>
      <c r="JA2" s="186"/>
      <c r="JB2" s="186"/>
      <c r="JC2" s="186"/>
      <c r="JD2" s="186"/>
      <c r="JE2" s="186"/>
      <c r="JF2" s="186"/>
      <c r="JG2" s="186"/>
      <c r="JH2" s="186"/>
      <c r="JI2" s="186"/>
      <c r="JJ2" s="186"/>
      <c r="JK2" s="186"/>
      <c r="JL2" s="186"/>
      <c r="JM2" s="186"/>
      <c r="JN2" s="186"/>
      <c r="JO2" s="186"/>
      <c r="JP2" s="186"/>
      <c r="JQ2" s="186"/>
      <c r="JR2" s="186"/>
      <c r="JS2" s="186"/>
      <c r="JT2" s="186"/>
      <c r="JU2" s="186"/>
      <c r="JV2" s="186"/>
      <c r="JW2" s="186"/>
      <c r="JX2" s="186"/>
      <c r="JY2" s="186"/>
      <c r="JZ2" s="186"/>
      <c r="KA2" s="186"/>
      <c r="KB2" s="186"/>
      <c r="KC2" s="186"/>
      <c r="KD2" s="186"/>
      <c r="KE2" s="186"/>
      <c r="KF2" s="186"/>
      <c r="KG2" s="186"/>
      <c r="KH2" s="186"/>
      <c r="KI2" s="186"/>
      <c r="KJ2" s="186"/>
      <c r="KK2" s="186"/>
      <c r="KL2" s="186"/>
      <c r="KM2" s="186"/>
      <c r="KN2" s="186"/>
      <c r="KO2" s="186"/>
      <c r="KP2" s="186"/>
      <c r="KQ2" s="186"/>
      <c r="KR2" s="186"/>
      <c r="KS2" s="186"/>
      <c r="KT2" s="186"/>
      <c r="KU2" s="186"/>
      <c r="KV2" s="186"/>
      <c r="KW2" s="186"/>
      <c r="KX2" s="186"/>
      <c r="KY2" s="186"/>
      <c r="KZ2" s="186"/>
      <c r="LA2" s="186"/>
      <c r="LB2" s="186"/>
      <c r="LC2" s="186"/>
      <c r="LD2" s="186"/>
      <c r="LE2" s="186"/>
      <c r="LF2" s="186"/>
      <c r="LG2" s="186"/>
      <c r="LH2" s="186"/>
      <c r="LI2" s="186"/>
      <c r="LJ2" s="186"/>
      <c r="LK2" s="186"/>
      <c r="LL2" s="186"/>
      <c r="LM2" s="186"/>
      <c r="LN2" s="186"/>
      <c r="LO2" s="186"/>
      <c r="LP2" s="186"/>
      <c r="LQ2" s="186"/>
      <c r="LR2" s="186"/>
      <c r="LS2" s="186"/>
      <c r="LT2" s="186"/>
      <c r="LU2" s="186"/>
      <c r="LV2" s="186"/>
      <c r="LW2" s="186"/>
      <c r="LX2" s="186"/>
      <c r="LY2" s="186"/>
      <c r="LZ2" s="186"/>
      <c r="MA2" s="186"/>
      <c r="MB2" s="186"/>
      <c r="MC2" s="186"/>
      <c r="MD2" s="186"/>
      <c r="ME2" s="186"/>
      <c r="MF2" s="186"/>
      <c r="MG2" s="186"/>
      <c r="MH2" s="186"/>
      <c r="MI2" s="186"/>
      <c r="MJ2" s="186"/>
      <c r="MK2" s="186"/>
      <c r="ML2" s="186"/>
      <c r="MM2" s="186"/>
      <c r="MN2" s="186"/>
      <c r="MO2" s="186"/>
      <c r="MP2" s="186"/>
      <c r="MQ2" s="186"/>
      <c r="MR2" s="186"/>
      <c r="MS2" s="186"/>
      <c r="MT2" s="186"/>
      <c r="MU2" s="186"/>
      <c r="MV2" s="186"/>
      <c r="MW2" s="186"/>
      <c r="MX2" s="186"/>
      <c r="MY2" s="186"/>
      <c r="MZ2" s="186"/>
      <c r="NA2" s="186"/>
      <c r="NB2" s="186"/>
      <c r="NC2" s="186"/>
      <c r="ND2" s="186"/>
      <c r="NE2" s="186"/>
      <c r="NF2" s="186"/>
      <c r="NG2" s="186"/>
      <c r="NH2" s="186"/>
      <c r="NI2" s="186"/>
      <c r="NJ2" s="186"/>
      <c r="NK2" s="186"/>
      <c r="NL2" s="186"/>
      <c r="NM2" s="186"/>
      <c r="NN2" s="186"/>
      <c r="NO2" s="186"/>
      <c r="NP2" s="186"/>
      <c r="NQ2" s="186"/>
      <c r="NR2" s="186"/>
      <c r="NS2" s="186"/>
      <c r="NT2" s="186"/>
      <c r="NU2" s="186"/>
      <c r="NV2" s="186"/>
      <c r="NW2" s="186"/>
      <c r="NX2" s="186"/>
      <c r="NY2" s="186"/>
      <c r="NZ2" s="186"/>
      <c r="OA2" s="186"/>
      <c r="OB2" s="186"/>
      <c r="OC2" s="186"/>
      <c r="OD2" s="186"/>
      <c r="OE2" s="186"/>
      <c r="OF2" s="186"/>
      <c r="OG2" s="186"/>
      <c r="OH2" s="186"/>
      <c r="OI2" s="186"/>
      <c r="OJ2" s="186"/>
      <c r="OK2" s="186"/>
      <c r="OL2" s="186"/>
      <c r="OM2" s="186"/>
      <c r="ON2" s="186"/>
      <c r="OO2" s="186"/>
      <c r="OP2" s="186"/>
      <c r="OQ2" s="186"/>
      <c r="OR2" s="186"/>
      <c r="OS2" s="186"/>
      <c r="OT2" s="186"/>
      <c r="OU2" s="186"/>
      <c r="OV2" s="186"/>
      <c r="OW2" s="186"/>
      <c r="OX2" s="186"/>
      <c r="OY2" s="186"/>
      <c r="OZ2" s="186"/>
      <c r="PA2" s="186"/>
      <c r="PB2" s="186"/>
      <c r="PC2" s="186"/>
      <c r="PD2" s="186"/>
      <c r="PE2" s="186"/>
      <c r="PF2" s="186"/>
      <c r="PG2" s="186"/>
      <c r="PH2" s="186"/>
      <c r="PI2" s="186"/>
      <c r="PJ2" s="186"/>
      <c r="PK2" s="186"/>
      <c r="PL2" s="186"/>
    </row>
    <row r="3" spans="1:428" s="86" customFormat="1" ht="12">
      <c r="A3" s="284" t="s">
        <v>1</v>
      </c>
      <c r="B3" s="285"/>
      <c r="C3" s="286"/>
      <c r="D3" s="189" t="s">
        <v>171</v>
      </c>
      <c r="E3" s="190" t="s">
        <v>172</v>
      </c>
      <c r="F3" s="190" t="s">
        <v>173</v>
      </c>
      <c r="G3" s="191" t="s">
        <v>174</v>
      </c>
      <c r="H3" s="189" t="s">
        <v>175</v>
      </c>
      <c r="I3" s="190" t="s">
        <v>176</v>
      </c>
      <c r="J3" s="191" t="s">
        <v>177</v>
      </c>
      <c r="K3" s="248" t="s">
        <v>178</v>
      </c>
      <c r="L3" s="249" t="s">
        <v>179</v>
      </c>
      <c r="M3" s="250" t="s">
        <v>180</v>
      </c>
      <c r="N3" s="191" t="s">
        <v>181</v>
      </c>
      <c r="O3" s="248" t="s">
        <v>182</v>
      </c>
      <c r="P3" s="190" t="s">
        <v>183</v>
      </c>
      <c r="Q3" s="249" t="s">
        <v>184</v>
      </c>
      <c r="R3" s="251" t="s">
        <v>185</v>
      </c>
      <c r="S3" s="252" t="s">
        <v>186</v>
      </c>
      <c r="T3" s="252" t="s">
        <v>187</v>
      </c>
      <c r="U3" s="252" t="s">
        <v>188</v>
      </c>
      <c r="V3" s="249" t="s">
        <v>189</v>
      </c>
      <c r="W3" s="251" t="s">
        <v>190</v>
      </c>
      <c r="X3" s="191" t="s">
        <v>191</v>
      </c>
      <c r="Y3" s="190" t="s">
        <v>192</v>
      </c>
      <c r="Z3" s="191" t="s">
        <v>193</v>
      </c>
      <c r="AA3" s="253" t="s">
        <v>194</v>
      </c>
      <c r="AB3" s="251" t="s">
        <v>195</v>
      </c>
      <c r="AC3" s="191" t="s">
        <v>196</v>
      </c>
      <c r="AD3" s="191" t="s">
        <v>197</v>
      </c>
      <c r="AE3" s="191" t="s">
        <v>198</v>
      </c>
      <c r="AF3" s="253" t="s">
        <v>199</v>
      </c>
      <c r="AG3" s="251" t="s">
        <v>200</v>
      </c>
      <c r="AH3" s="191" t="s">
        <v>201</v>
      </c>
      <c r="AI3" s="191" t="s">
        <v>202</v>
      </c>
      <c r="AJ3" s="191" t="s">
        <v>203</v>
      </c>
      <c r="AK3" s="253" t="s">
        <v>204</v>
      </c>
      <c r="AL3" s="254" t="s">
        <v>205</v>
      </c>
      <c r="AM3" s="254" t="s">
        <v>206</v>
      </c>
      <c r="AN3" s="255" t="s">
        <v>207</v>
      </c>
      <c r="AO3" s="255" t="s">
        <v>208</v>
      </c>
      <c r="AP3" s="192"/>
      <c r="AQ3" s="192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  <c r="IW3" s="193"/>
      <c r="IX3" s="193"/>
      <c r="IY3" s="193"/>
      <c r="IZ3" s="193"/>
      <c r="JA3" s="193"/>
      <c r="JB3" s="193"/>
      <c r="JC3" s="193"/>
      <c r="JD3" s="193"/>
      <c r="JE3" s="193"/>
      <c r="JF3" s="193"/>
      <c r="JG3" s="193"/>
      <c r="JH3" s="193"/>
      <c r="JI3" s="193"/>
      <c r="JJ3" s="193"/>
      <c r="JK3" s="193"/>
      <c r="JL3" s="193"/>
      <c r="JM3" s="193"/>
      <c r="JN3" s="193"/>
      <c r="JO3" s="193"/>
      <c r="JP3" s="193"/>
      <c r="JQ3" s="193"/>
      <c r="JR3" s="193"/>
      <c r="JS3" s="193"/>
      <c r="JT3" s="193"/>
      <c r="JU3" s="193"/>
      <c r="JV3" s="193"/>
      <c r="JW3" s="193"/>
      <c r="JX3" s="193"/>
      <c r="JY3" s="193"/>
      <c r="JZ3" s="193"/>
      <c r="KA3" s="193"/>
      <c r="KB3" s="193"/>
      <c r="KC3" s="193"/>
      <c r="KD3" s="193"/>
      <c r="KE3" s="193"/>
      <c r="KF3" s="193"/>
      <c r="KG3" s="193"/>
      <c r="KH3" s="193"/>
      <c r="KI3" s="193"/>
      <c r="KJ3" s="193"/>
      <c r="KK3" s="193"/>
      <c r="KL3" s="193"/>
      <c r="KM3" s="193"/>
      <c r="KN3" s="193"/>
      <c r="KO3" s="193"/>
      <c r="KP3" s="193"/>
      <c r="KQ3" s="193"/>
      <c r="KR3" s="193"/>
      <c r="KS3" s="193"/>
      <c r="KT3" s="193"/>
      <c r="KU3" s="193"/>
      <c r="KV3" s="193"/>
      <c r="KW3" s="193"/>
      <c r="KX3" s="193"/>
      <c r="KY3" s="193"/>
      <c r="KZ3" s="193"/>
      <c r="LA3" s="193"/>
      <c r="LB3" s="193"/>
      <c r="LC3" s="193"/>
      <c r="LD3" s="193"/>
      <c r="LE3" s="193"/>
      <c r="LF3" s="193"/>
      <c r="LG3" s="193"/>
      <c r="LH3" s="193"/>
      <c r="LI3" s="193"/>
      <c r="LJ3" s="193"/>
      <c r="LK3" s="193"/>
      <c r="LL3" s="193"/>
      <c r="LM3" s="193"/>
      <c r="LN3" s="193"/>
      <c r="LO3" s="193"/>
      <c r="LP3" s="193"/>
      <c r="LQ3" s="193"/>
      <c r="LR3" s="193"/>
      <c r="LS3" s="193"/>
      <c r="LT3" s="193"/>
      <c r="LU3" s="193"/>
      <c r="LV3" s="193"/>
      <c r="LW3" s="193"/>
      <c r="LX3" s="193"/>
      <c r="LY3" s="193"/>
      <c r="LZ3" s="193"/>
      <c r="MA3" s="193"/>
      <c r="MB3" s="193"/>
      <c r="MC3" s="193"/>
      <c r="MD3" s="193"/>
      <c r="ME3" s="193"/>
      <c r="MF3" s="193"/>
      <c r="MG3" s="193"/>
      <c r="MH3" s="193"/>
      <c r="MI3" s="193"/>
      <c r="MJ3" s="193"/>
      <c r="MK3" s="193"/>
      <c r="ML3" s="193"/>
      <c r="MM3" s="193"/>
      <c r="MN3" s="193"/>
      <c r="MO3" s="193"/>
      <c r="MP3" s="193"/>
      <c r="MQ3" s="193"/>
      <c r="MR3" s="193"/>
      <c r="MS3" s="193"/>
      <c r="MT3" s="193"/>
      <c r="MU3" s="193"/>
      <c r="MV3" s="193"/>
      <c r="MW3" s="193"/>
      <c r="MX3" s="193"/>
      <c r="MY3" s="193"/>
      <c r="MZ3" s="193"/>
      <c r="NA3" s="193"/>
      <c r="NB3" s="193"/>
      <c r="NC3" s="193"/>
      <c r="ND3" s="193"/>
      <c r="NE3" s="193"/>
      <c r="NF3" s="193"/>
      <c r="NG3" s="193"/>
      <c r="NH3" s="193"/>
      <c r="NI3" s="193"/>
      <c r="NJ3" s="193"/>
      <c r="NK3" s="193"/>
      <c r="NL3" s="193"/>
      <c r="NM3" s="193"/>
      <c r="NN3" s="193"/>
      <c r="NO3" s="193"/>
      <c r="NP3" s="193"/>
      <c r="NQ3" s="193"/>
      <c r="NR3" s="193"/>
      <c r="NS3" s="193"/>
      <c r="NT3" s="193"/>
      <c r="NU3" s="193"/>
      <c r="NV3" s="193"/>
      <c r="NW3" s="193"/>
      <c r="NX3" s="193"/>
      <c r="NY3" s="193"/>
      <c r="NZ3" s="193"/>
      <c r="OA3" s="193"/>
      <c r="OB3" s="193"/>
      <c r="OC3" s="193"/>
      <c r="OD3" s="193"/>
      <c r="OE3" s="193"/>
      <c r="OF3" s="193"/>
      <c r="OG3" s="193"/>
      <c r="OH3" s="193"/>
      <c r="OI3" s="193"/>
      <c r="OJ3" s="193"/>
      <c r="OK3" s="193"/>
      <c r="OL3" s="193"/>
      <c r="OM3" s="193"/>
      <c r="ON3" s="193"/>
      <c r="OO3" s="193"/>
      <c r="OP3" s="193"/>
      <c r="OQ3" s="193"/>
      <c r="OR3" s="193"/>
      <c r="OS3" s="193"/>
      <c r="OT3" s="193"/>
      <c r="OU3" s="193"/>
      <c r="OV3" s="193"/>
      <c r="OW3" s="193"/>
      <c r="OX3" s="193"/>
      <c r="OY3" s="193"/>
      <c r="OZ3" s="193"/>
      <c r="PA3" s="193"/>
      <c r="PB3" s="193"/>
      <c r="PC3" s="193"/>
      <c r="PD3" s="193"/>
      <c r="PE3" s="193"/>
      <c r="PF3" s="193"/>
      <c r="PG3" s="193"/>
      <c r="PH3" s="193"/>
      <c r="PI3" s="193"/>
      <c r="PJ3" s="193"/>
      <c r="PK3" s="193"/>
      <c r="PL3" s="193"/>
    </row>
    <row r="4" spans="1:428" s="31" customFormat="1" ht="12">
      <c r="A4" s="87" t="s">
        <v>20</v>
      </c>
      <c r="B4" s="233" t="s">
        <v>209</v>
      </c>
      <c r="C4" s="234"/>
      <c r="D4" s="194">
        <f t="shared" ref="D4:D19" si="0">SUM(E4:G4)</f>
        <v>257.26702522954378</v>
      </c>
      <c r="E4" s="194">
        <v>76.595775979676063</v>
      </c>
      <c r="F4" s="194">
        <v>79.228776797616604</v>
      </c>
      <c r="G4" s="194">
        <v>101.44247245225111</v>
      </c>
      <c r="H4" s="88">
        <v>425.51763479481815</v>
      </c>
      <c r="I4" s="194">
        <v>116.9</v>
      </c>
      <c r="J4" s="194">
        <v>75.267760787862784</v>
      </c>
      <c r="K4" s="194">
        <v>89.949874006955397</v>
      </c>
      <c r="L4" s="195">
        <v>143.4</v>
      </c>
      <c r="M4" s="88">
        <v>413.2</v>
      </c>
      <c r="N4" s="194">
        <v>147.5</v>
      </c>
      <c r="O4" s="194">
        <v>70</v>
      </c>
      <c r="P4" s="194">
        <v>65.7</v>
      </c>
      <c r="Q4" s="195">
        <v>130</v>
      </c>
      <c r="R4" s="88">
        <v>390.78</v>
      </c>
      <c r="S4" s="194">
        <v>130</v>
      </c>
      <c r="T4" s="194">
        <v>58</v>
      </c>
      <c r="U4" s="194">
        <v>75.5</v>
      </c>
      <c r="V4" s="195">
        <v>127.28</v>
      </c>
      <c r="W4" s="88">
        <v>393.6</v>
      </c>
      <c r="X4" s="194">
        <v>134</v>
      </c>
      <c r="Y4" s="194">
        <v>65</v>
      </c>
      <c r="Z4" s="194">
        <v>67.5</v>
      </c>
      <c r="AA4" s="195">
        <v>127.1</v>
      </c>
      <c r="AB4" s="88">
        <v>465.36211280000015</v>
      </c>
      <c r="AC4" s="194">
        <v>133.38934520000009</v>
      </c>
      <c r="AD4" s="194">
        <v>85.772767600000009</v>
      </c>
      <c r="AE4" s="194">
        <v>75.400000000000006</v>
      </c>
      <c r="AF4" s="195">
        <v>170.8</v>
      </c>
      <c r="AG4" s="88">
        <v>428.51402355999994</v>
      </c>
      <c r="AH4" s="194">
        <v>132.30543520000001</v>
      </c>
      <c r="AI4" s="194">
        <v>90.606802400000007</v>
      </c>
      <c r="AJ4" s="194">
        <v>73.856268799999995</v>
      </c>
      <c r="AK4" s="195">
        <v>131.74551715999991</v>
      </c>
      <c r="AL4" s="89">
        <v>424</v>
      </c>
      <c r="AM4" s="89">
        <v>455</v>
      </c>
      <c r="AN4" s="90">
        <v>423</v>
      </c>
      <c r="AO4" s="90">
        <v>475</v>
      </c>
      <c r="AP4" s="188"/>
      <c r="AQ4" s="188"/>
      <c r="AR4" s="187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  <c r="IW4" s="188"/>
      <c r="IX4" s="188"/>
      <c r="IY4" s="188"/>
      <c r="IZ4" s="188"/>
      <c r="JA4" s="188"/>
      <c r="JB4" s="188"/>
      <c r="JC4" s="188"/>
      <c r="JD4" s="188"/>
      <c r="JE4" s="188"/>
      <c r="JF4" s="188"/>
      <c r="JG4" s="188"/>
      <c r="JH4" s="188"/>
      <c r="JI4" s="188"/>
      <c r="JJ4" s="188"/>
      <c r="JK4" s="188"/>
      <c r="JL4" s="188"/>
      <c r="JM4" s="188"/>
      <c r="JN4" s="188"/>
      <c r="JO4" s="188"/>
      <c r="JP4" s="188"/>
      <c r="JQ4" s="188"/>
      <c r="JR4" s="188"/>
      <c r="JS4" s="188"/>
      <c r="JT4" s="188"/>
      <c r="JU4" s="188"/>
      <c r="JV4" s="188"/>
      <c r="JW4" s="188"/>
      <c r="JX4" s="188"/>
      <c r="JY4" s="188"/>
      <c r="JZ4" s="188"/>
      <c r="KA4" s="188"/>
      <c r="KB4" s="188"/>
      <c r="KC4" s="188"/>
      <c r="KD4" s="188"/>
      <c r="KE4" s="188"/>
      <c r="KF4" s="188"/>
      <c r="KG4" s="188"/>
      <c r="KH4" s="188"/>
      <c r="KI4" s="188"/>
      <c r="KJ4" s="188"/>
      <c r="KK4" s="188"/>
      <c r="KL4" s="188"/>
      <c r="KM4" s="188"/>
      <c r="KN4" s="188"/>
      <c r="KO4" s="188"/>
      <c r="KP4" s="188"/>
      <c r="KQ4" s="188"/>
      <c r="KR4" s="188"/>
      <c r="KS4" s="188"/>
      <c r="KT4" s="188"/>
      <c r="KU4" s="188"/>
      <c r="KV4" s="188"/>
      <c r="KW4" s="188"/>
      <c r="KX4" s="188"/>
      <c r="KY4" s="188"/>
      <c r="KZ4" s="188"/>
      <c r="LA4" s="188"/>
      <c r="LB4" s="188"/>
      <c r="LC4" s="188"/>
      <c r="LD4" s="188"/>
      <c r="LE4" s="188"/>
      <c r="LF4" s="188"/>
      <c r="LG4" s="188"/>
      <c r="LH4" s="188"/>
      <c r="LI4" s="188"/>
      <c r="LJ4" s="188"/>
      <c r="LK4" s="188"/>
      <c r="LL4" s="188"/>
      <c r="LM4" s="188"/>
      <c r="LN4" s="188"/>
      <c r="LO4" s="188"/>
      <c r="LP4" s="188"/>
      <c r="LQ4" s="188"/>
      <c r="LR4" s="188"/>
      <c r="LS4" s="188"/>
      <c r="LT4" s="188"/>
      <c r="LU4" s="188"/>
      <c r="LV4" s="188"/>
      <c r="LW4" s="188"/>
      <c r="LX4" s="188"/>
      <c r="LY4" s="188"/>
      <c r="LZ4" s="188"/>
      <c r="MA4" s="188"/>
      <c r="MB4" s="188"/>
      <c r="MC4" s="188"/>
      <c r="MD4" s="188"/>
      <c r="ME4" s="188"/>
      <c r="MF4" s="188"/>
      <c r="MG4" s="188"/>
      <c r="MH4" s="188"/>
      <c r="MI4" s="188"/>
      <c r="MJ4" s="188"/>
      <c r="MK4" s="188"/>
      <c r="ML4" s="188"/>
      <c r="MM4" s="188"/>
      <c r="MN4" s="188"/>
      <c r="MO4" s="188"/>
      <c r="MP4" s="188"/>
      <c r="MQ4" s="188"/>
      <c r="MR4" s="188"/>
      <c r="MS4" s="188"/>
      <c r="MT4" s="188"/>
      <c r="MU4" s="188"/>
      <c r="MV4" s="188"/>
      <c r="MW4" s="188"/>
      <c r="MX4" s="188"/>
      <c r="MY4" s="188"/>
      <c r="MZ4" s="188"/>
      <c r="NA4" s="188"/>
      <c r="NB4" s="188"/>
      <c r="NC4" s="188"/>
      <c r="ND4" s="188"/>
      <c r="NE4" s="188"/>
      <c r="NF4" s="188"/>
      <c r="NG4" s="188"/>
      <c r="NH4" s="188"/>
      <c r="NI4" s="188"/>
      <c r="NJ4" s="188"/>
      <c r="NK4" s="188"/>
      <c r="NL4" s="188"/>
      <c r="NM4" s="188"/>
      <c r="NN4" s="188"/>
      <c r="NO4" s="188"/>
      <c r="NP4" s="188"/>
      <c r="NQ4" s="188"/>
      <c r="NR4" s="188"/>
      <c r="NS4" s="188"/>
      <c r="NT4" s="188"/>
      <c r="NU4" s="188"/>
      <c r="NV4" s="188"/>
      <c r="NW4" s="188"/>
      <c r="NX4" s="188"/>
      <c r="NY4" s="188"/>
      <c r="NZ4" s="188"/>
      <c r="OA4" s="188"/>
      <c r="OB4" s="188"/>
      <c r="OC4" s="188"/>
      <c r="OD4" s="188"/>
      <c r="OE4" s="188"/>
      <c r="OF4" s="188"/>
      <c r="OG4" s="188"/>
      <c r="OH4" s="188"/>
      <c r="OI4" s="188"/>
      <c r="OJ4" s="188"/>
      <c r="OK4" s="188"/>
      <c r="OL4" s="188"/>
      <c r="OM4" s="188"/>
      <c r="ON4" s="188"/>
      <c r="OO4" s="188"/>
      <c r="OP4" s="188"/>
      <c r="OQ4" s="188"/>
      <c r="OR4" s="188"/>
      <c r="OS4" s="188"/>
      <c r="OT4" s="188"/>
      <c r="OU4" s="188"/>
      <c r="OV4" s="188"/>
      <c r="OW4" s="188"/>
      <c r="OX4" s="188"/>
      <c r="OY4" s="188"/>
      <c r="OZ4" s="188"/>
      <c r="PA4" s="188"/>
      <c r="PB4" s="188"/>
      <c r="PC4" s="188"/>
      <c r="PD4" s="188"/>
      <c r="PE4" s="188"/>
      <c r="PF4" s="188"/>
      <c r="PG4" s="188"/>
      <c r="PH4" s="188"/>
      <c r="PI4" s="188"/>
      <c r="PJ4" s="188"/>
      <c r="PK4" s="188"/>
      <c r="PL4" s="188"/>
    </row>
    <row r="5" spans="1:428" s="28" customFormat="1" ht="12">
      <c r="A5" s="91" t="s">
        <v>31</v>
      </c>
      <c r="B5" s="235" t="s">
        <v>209</v>
      </c>
      <c r="C5" s="236"/>
      <c r="D5" s="196">
        <f t="shared" si="0"/>
        <v>366.71549572765252</v>
      </c>
      <c r="E5" s="196">
        <v>112.23346367104166</v>
      </c>
      <c r="F5" s="196">
        <v>110.6418701528784</v>
      </c>
      <c r="G5" s="196">
        <v>143.84016190373245</v>
      </c>
      <c r="H5" s="92">
        <v>584.06842196052389</v>
      </c>
      <c r="I5" s="196">
        <v>163.19999999999999</v>
      </c>
      <c r="J5" s="196">
        <v>111.56842196052386</v>
      </c>
      <c r="K5" s="196">
        <f>113+9</f>
        <v>122</v>
      </c>
      <c r="L5" s="197">
        <v>187.3</v>
      </c>
      <c r="M5" s="92">
        <v>551.9</v>
      </c>
      <c r="N5" s="196">
        <v>181.8</v>
      </c>
      <c r="O5" s="196">
        <v>99</v>
      </c>
      <c r="P5" s="196">
        <v>99.1</v>
      </c>
      <c r="Q5" s="197">
        <v>172</v>
      </c>
      <c r="R5" s="92">
        <v>539.08999999999992</v>
      </c>
      <c r="S5" s="196">
        <v>177</v>
      </c>
      <c r="T5" s="196">
        <v>81.400000000000006</v>
      </c>
      <c r="U5" s="196">
        <v>104</v>
      </c>
      <c r="V5" s="197">
        <v>176.69</v>
      </c>
      <c r="W5" s="92">
        <v>535.69999999999993</v>
      </c>
      <c r="X5" s="196">
        <v>181.9</v>
      </c>
      <c r="Y5" s="196">
        <v>94</v>
      </c>
      <c r="Z5" s="196">
        <v>93.7</v>
      </c>
      <c r="AA5" s="197">
        <v>166.1</v>
      </c>
      <c r="AB5" s="92">
        <v>605.0860365499999</v>
      </c>
      <c r="AC5" s="196">
        <v>178.21774774999992</v>
      </c>
      <c r="AD5" s="196">
        <v>113.86828880000002</v>
      </c>
      <c r="AE5" s="196">
        <v>106.4</v>
      </c>
      <c r="AF5" s="197">
        <v>206.6</v>
      </c>
      <c r="AG5" s="92">
        <v>554.2478623500001</v>
      </c>
      <c r="AH5" s="196">
        <v>177.28790415</v>
      </c>
      <c r="AI5" s="196">
        <v>119.96656490000001</v>
      </c>
      <c r="AJ5" s="196">
        <v>104.43255865</v>
      </c>
      <c r="AK5" s="197">
        <v>152.56083465</v>
      </c>
      <c r="AL5" s="93">
        <v>553</v>
      </c>
      <c r="AM5" s="93">
        <v>352</v>
      </c>
      <c r="AN5" s="94"/>
      <c r="AO5" s="94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98"/>
      <c r="HZ5" s="198"/>
      <c r="IA5" s="198"/>
      <c r="IB5" s="198"/>
      <c r="IC5" s="198"/>
      <c r="ID5" s="198"/>
      <c r="IE5" s="198"/>
      <c r="IF5" s="198"/>
      <c r="IG5" s="198"/>
      <c r="IH5" s="198"/>
      <c r="II5" s="198"/>
      <c r="IJ5" s="198"/>
      <c r="IK5" s="198"/>
      <c r="IL5" s="198"/>
      <c r="IM5" s="198"/>
      <c r="IN5" s="198"/>
      <c r="IO5" s="198"/>
      <c r="IP5" s="198"/>
      <c r="IQ5" s="198"/>
      <c r="IR5" s="198"/>
      <c r="IS5" s="198"/>
      <c r="IT5" s="198"/>
      <c r="IU5" s="198"/>
      <c r="IV5" s="198"/>
      <c r="IW5" s="198"/>
      <c r="IX5" s="198"/>
      <c r="IY5" s="198"/>
      <c r="IZ5" s="198"/>
      <c r="JA5" s="198"/>
      <c r="JB5" s="198"/>
      <c r="JC5" s="198"/>
      <c r="JD5" s="198"/>
      <c r="JE5" s="198"/>
      <c r="JF5" s="198"/>
      <c r="JG5" s="198"/>
      <c r="JH5" s="198"/>
      <c r="JI5" s="198"/>
      <c r="JJ5" s="198"/>
      <c r="JK5" s="198"/>
      <c r="JL5" s="198"/>
      <c r="JM5" s="198"/>
      <c r="JN5" s="198"/>
      <c r="JO5" s="198"/>
      <c r="JP5" s="198"/>
      <c r="JQ5" s="198"/>
      <c r="JR5" s="198"/>
      <c r="JS5" s="198"/>
      <c r="JT5" s="198"/>
      <c r="JU5" s="198"/>
      <c r="JV5" s="198"/>
      <c r="JW5" s="198"/>
      <c r="JX5" s="198"/>
      <c r="JY5" s="198"/>
      <c r="JZ5" s="198"/>
      <c r="KA5" s="198"/>
      <c r="KB5" s="198"/>
      <c r="KC5" s="198"/>
      <c r="KD5" s="198"/>
      <c r="KE5" s="198"/>
      <c r="KF5" s="198"/>
      <c r="KG5" s="198"/>
      <c r="KH5" s="198"/>
      <c r="KI5" s="198"/>
      <c r="KJ5" s="198"/>
      <c r="KK5" s="198"/>
      <c r="KL5" s="198"/>
      <c r="KM5" s="198"/>
      <c r="KN5" s="198"/>
      <c r="KO5" s="198"/>
      <c r="KP5" s="198"/>
      <c r="KQ5" s="198"/>
      <c r="KR5" s="198"/>
      <c r="KS5" s="198"/>
      <c r="KT5" s="198"/>
      <c r="KU5" s="198"/>
      <c r="KV5" s="198"/>
      <c r="KW5" s="198"/>
      <c r="KX5" s="198"/>
      <c r="KY5" s="198"/>
      <c r="KZ5" s="198"/>
      <c r="LA5" s="198"/>
      <c r="LB5" s="198"/>
      <c r="LC5" s="198"/>
      <c r="LD5" s="198"/>
      <c r="LE5" s="198"/>
      <c r="LF5" s="198"/>
      <c r="LG5" s="198"/>
      <c r="LH5" s="198"/>
      <c r="LI5" s="198"/>
      <c r="LJ5" s="198"/>
      <c r="LK5" s="198"/>
      <c r="LL5" s="198"/>
      <c r="LM5" s="198"/>
      <c r="LN5" s="198"/>
      <c r="LO5" s="198"/>
      <c r="LP5" s="198"/>
      <c r="LQ5" s="198"/>
      <c r="LR5" s="198"/>
      <c r="LS5" s="198"/>
      <c r="LT5" s="198"/>
      <c r="LU5" s="198"/>
      <c r="LV5" s="198"/>
      <c r="LW5" s="198"/>
      <c r="LX5" s="198"/>
      <c r="LY5" s="198"/>
      <c r="LZ5" s="198"/>
      <c r="MA5" s="198"/>
      <c r="MB5" s="198"/>
      <c r="MC5" s="198"/>
      <c r="MD5" s="198"/>
      <c r="ME5" s="198"/>
      <c r="MF5" s="198"/>
      <c r="MG5" s="198"/>
      <c r="MH5" s="198"/>
      <c r="MI5" s="198"/>
      <c r="MJ5" s="198"/>
      <c r="MK5" s="198"/>
      <c r="ML5" s="198"/>
      <c r="MM5" s="198"/>
      <c r="MN5" s="198"/>
      <c r="MO5" s="198"/>
      <c r="MP5" s="198"/>
      <c r="MQ5" s="198"/>
      <c r="MR5" s="198"/>
      <c r="MS5" s="198"/>
      <c r="MT5" s="198"/>
      <c r="MU5" s="198"/>
      <c r="MV5" s="198"/>
      <c r="MW5" s="198"/>
      <c r="MX5" s="198"/>
      <c r="MY5" s="198"/>
      <c r="MZ5" s="198"/>
      <c r="NA5" s="198"/>
      <c r="NB5" s="198"/>
      <c r="NC5" s="198"/>
      <c r="ND5" s="198"/>
      <c r="NE5" s="198"/>
      <c r="NF5" s="198"/>
      <c r="NG5" s="198"/>
      <c r="NH5" s="198"/>
      <c r="NI5" s="198"/>
      <c r="NJ5" s="198"/>
      <c r="NK5" s="198"/>
      <c r="NL5" s="198"/>
      <c r="NM5" s="198"/>
      <c r="NN5" s="198"/>
      <c r="NO5" s="198"/>
      <c r="NP5" s="198"/>
      <c r="NQ5" s="198"/>
      <c r="NR5" s="198"/>
      <c r="NS5" s="198"/>
      <c r="NT5" s="198"/>
      <c r="NU5" s="198"/>
      <c r="NV5" s="198"/>
      <c r="NW5" s="198"/>
      <c r="NX5" s="198"/>
      <c r="NY5" s="198"/>
      <c r="NZ5" s="198"/>
      <c r="OA5" s="198"/>
      <c r="OB5" s="198"/>
      <c r="OC5" s="198"/>
      <c r="OD5" s="198"/>
      <c r="OE5" s="198"/>
      <c r="OF5" s="198"/>
      <c r="OG5" s="198"/>
      <c r="OH5" s="198"/>
      <c r="OI5" s="198"/>
      <c r="OJ5" s="198"/>
      <c r="OK5" s="198"/>
      <c r="OL5" s="198"/>
      <c r="OM5" s="198"/>
      <c r="ON5" s="198"/>
      <c r="OO5" s="198"/>
      <c r="OP5" s="198"/>
      <c r="OQ5" s="198"/>
      <c r="OR5" s="198"/>
      <c r="OS5" s="198"/>
      <c r="OT5" s="198"/>
      <c r="OU5" s="198"/>
      <c r="OV5" s="198"/>
      <c r="OW5" s="198"/>
      <c r="OX5" s="198"/>
      <c r="OY5" s="198"/>
      <c r="OZ5" s="198"/>
      <c r="PA5" s="198"/>
      <c r="PB5" s="198"/>
      <c r="PC5" s="198"/>
      <c r="PD5" s="198"/>
      <c r="PE5" s="198"/>
      <c r="PF5" s="198"/>
      <c r="PG5" s="198"/>
      <c r="PH5" s="198"/>
      <c r="PI5" s="198"/>
      <c r="PJ5" s="198"/>
      <c r="PK5" s="198"/>
      <c r="PL5" s="198"/>
    </row>
    <row r="6" spans="1:428" s="31" customFormat="1" ht="12">
      <c r="A6" s="87" t="s">
        <v>37</v>
      </c>
      <c r="B6" s="237" t="s">
        <v>209</v>
      </c>
      <c r="C6" s="238"/>
      <c r="D6" s="194">
        <f t="shared" si="0"/>
        <v>62.080998022715384</v>
      </c>
      <c r="E6" s="194">
        <v>19.024649999012993</v>
      </c>
      <c r="F6" s="194">
        <v>20.40599625908467</v>
      </c>
      <c r="G6" s="194">
        <v>22.650351764617717</v>
      </c>
      <c r="H6" s="88">
        <v>57.279750500783386</v>
      </c>
      <c r="I6" s="194">
        <v>18.100000000000001</v>
      </c>
      <c r="J6" s="194">
        <v>1.2106904993688805</v>
      </c>
      <c r="K6" s="194">
        <v>10.869060001414505</v>
      </c>
      <c r="L6" s="195">
        <v>27.1</v>
      </c>
      <c r="M6" s="88">
        <v>91.69</v>
      </c>
      <c r="N6" s="194">
        <v>25.2</v>
      </c>
      <c r="O6" s="194">
        <v>20</v>
      </c>
      <c r="P6" s="194">
        <v>17.489999999999998</v>
      </c>
      <c r="Q6" s="195">
        <v>29</v>
      </c>
      <c r="R6" s="88">
        <v>100.10000000000001</v>
      </c>
      <c r="S6" s="194">
        <v>28</v>
      </c>
      <c r="T6" s="194">
        <v>18</v>
      </c>
      <c r="U6" s="194">
        <v>22.9</v>
      </c>
      <c r="V6" s="195">
        <v>31.2</v>
      </c>
      <c r="W6" s="88">
        <v>88</v>
      </c>
      <c r="X6" s="194">
        <v>24.6</v>
      </c>
      <c r="Y6" s="194">
        <v>16</v>
      </c>
      <c r="Z6" s="194">
        <v>19.899999999999999</v>
      </c>
      <c r="AA6" s="195">
        <v>27.5</v>
      </c>
      <c r="AB6" s="88">
        <v>100.61282925</v>
      </c>
      <c r="AC6" s="194">
        <v>29.372313750000011</v>
      </c>
      <c r="AD6" s="194">
        <v>20.840515499999988</v>
      </c>
      <c r="AE6" s="194">
        <v>19</v>
      </c>
      <c r="AF6" s="195">
        <v>31.4</v>
      </c>
      <c r="AG6" s="88">
        <v>105.58938450000001</v>
      </c>
      <c r="AH6" s="194">
        <v>30.276842999999992</v>
      </c>
      <c r="AI6" s="194">
        <v>24.67962674999999</v>
      </c>
      <c r="AJ6" s="194">
        <v>23.25043800000002</v>
      </c>
      <c r="AK6" s="195">
        <v>27.382476750000009</v>
      </c>
      <c r="AL6" s="89">
        <v>103</v>
      </c>
      <c r="AM6" s="89">
        <v>28</v>
      </c>
      <c r="AN6" s="90"/>
      <c r="AO6" s="90"/>
      <c r="AP6" s="188"/>
      <c r="AQ6" s="188"/>
      <c r="AR6" s="187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8"/>
      <c r="GK6" s="188"/>
      <c r="GL6" s="188"/>
      <c r="GM6" s="188"/>
      <c r="GN6" s="188"/>
      <c r="GO6" s="188"/>
      <c r="GP6" s="188"/>
      <c r="GQ6" s="188"/>
      <c r="GR6" s="188"/>
      <c r="GS6" s="188"/>
      <c r="GT6" s="188"/>
      <c r="GU6" s="188"/>
      <c r="GV6" s="188"/>
      <c r="GW6" s="188"/>
      <c r="GX6" s="188"/>
      <c r="GY6" s="188"/>
      <c r="GZ6" s="188"/>
      <c r="HA6" s="188"/>
      <c r="HB6" s="188"/>
      <c r="HC6" s="188"/>
      <c r="HD6" s="188"/>
      <c r="HE6" s="188"/>
      <c r="HF6" s="188"/>
      <c r="HG6" s="188"/>
      <c r="HH6" s="188"/>
      <c r="HI6" s="188"/>
      <c r="HJ6" s="188"/>
      <c r="HK6" s="188"/>
      <c r="HL6" s="188"/>
      <c r="HM6" s="188"/>
      <c r="HN6" s="188"/>
      <c r="HO6" s="188"/>
      <c r="HP6" s="188"/>
      <c r="HQ6" s="188"/>
      <c r="HR6" s="188"/>
      <c r="HS6" s="188"/>
      <c r="HT6" s="188"/>
      <c r="HU6" s="188"/>
      <c r="HV6" s="188"/>
      <c r="HW6" s="188"/>
      <c r="HX6" s="188"/>
      <c r="HY6" s="188"/>
      <c r="HZ6" s="188"/>
      <c r="IA6" s="188"/>
      <c r="IB6" s="188"/>
      <c r="IC6" s="188"/>
      <c r="ID6" s="188"/>
      <c r="IE6" s="188"/>
      <c r="IF6" s="188"/>
      <c r="IG6" s="188"/>
      <c r="IH6" s="188"/>
      <c r="II6" s="188"/>
      <c r="IJ6" s="188"/>
      <c r="IK6" s="188"/>
      <c r="IL6" s="188"/>
      <c r="IM6" s="188"/>
      <c r="IN6" s="188"/>
      <c r="IO6" s="188"/>
      <c r="IP6" s="188"/>
      <c r="IQ6" s="188"/>
      <c r="IR6" s="188"/>
      <c r="IS6" s="188"/>
      <c r="IT6" s="188"/>
      <c r="IU6" s="188"/>
      <c r="IV6" s="188"/>
      <c r="IW6" s="188"/>
      <c r="IX6" s="188"/>
      <c r="IY6" s="188"/>
      <c r="IZ6" s="188"/>
      <c r="JA6" s="188"/>
      <c r="JB6" s="188"/>
      <c r="JC6" s="188"/>
      <c r="JD6" s="188"/>
      <c r="JE6" s="188"/>
      <c r="JF6" s="188"/>
      <c r="JG6" s="188"/>
      <c r="JH6" s="188"/>
      <c r="JI6" s="188"/>
      <c r="JJ6" s="188"/>
      <c r="JK6" s="188"/>
      <c r="JL6" s="188"/>
      <c r="JM6" s="188"/>
      <c r="JN6" s="188"/>
      <c r="JO6" s="188"/>
      <c r="JP6" s="188"/>
      <c r="JQ6" s="188"/>
      <c r="JR6" s="188"/>
      <c r="JS6" s="188"/>
      <c r="JT6" s="188"/>
      <c r="JU6" s="188"/>
      <c r="JV6" s="188"/>
      <c r="JW6" s="188"/>
      <c r="JX6" s="188"/>
      <c r="JY6" s="188"/>
      <c r="JZ6" s="188"/>
      <c r="KA6" s="188"/>
      <c r="KB6" s="188"/>
      <c r="KC6" s="188"/>
      <c r="KD6" s="188"/>
      <c r="KE6" s="188"/>
      <c r="KF6" s="188"/>
      <c r="KG6" s="188"/>
      <c r="KH6" s="188"/>
      <c r="KI6" s="188"/>
      <c r="KJ6" s="188"/>
      <c r="KK6" s="188"/>
      <c r="KL6" s="188"/>
      <c r="KM6" s="188"/>
      <c r="KN6" s="188"/>
      <c r="KO6" s="188"/>
      <c r="KP6" s="188"/>
      <c r="KQ6" s="188"/>
      <c r="KR6" s="188"/>
      <c r="KS6" s="188"/>
      <c r="KT6" s="188"/>
      <c r="KU6" s="188"/>
      <c r="KV6" s="188"/>
      <c r="KW6" s="188"/>
      <c r="KX6" s="188"/>
      <c r="KY6" s="188"/>
      <c r="KZ6" s="188"/>
      <c r="LA6" s="188"/>
      <c r="LB6" s="188"/>
      <c r="LC6" s="188"/>
      <c r="LD6" s="188"/>
      <c r="LE6" s="188"/>
      <c r="LF6" s="188"/>
      <c r="LG6" s="188"/>
      <c r="LH6" s="188"/>
      <c r="LI6" s="188"/>
      <c r="LJ6" s="188"/>
      <c r="LK6" s="188"/>
      <c r="LL6" s="188"/>
      <c r="LM6" s="188"/>
      <c r="LN6" s="188"/>
      <c r="LO6" s="188"/>
      <c r="LP6" s="188"/>
      <c r="LQ6" s="188"/>
      <c r="LR6" s="188"/>
      <c r="LS6" s="188"/>
      <c r="LT6" s="188"/>
      <c r="LU6" s="188"/>
      <c r="LV6" s="188"/>
      <c r="LW6" s="188"/>
      <c r="LX6" s="188"/>
      <c r="LY6" s="188"/>
      <c r="LZ6" s="188"/>
      <c r="MA6" s="188"/>
      <c r="MB6" s="188"/>
      <c r="MC6" s="188"/>
      <c r="MD6" s="188"/>
      <c r="ME6" s="188"/>
      <c r="MF6" s="188"/>
      <c r="MG6" s="188"/>
      <c r="MH6" s="188"/>
      <c r="MI6" s="188"/>
      <c r="MJ6" s="188"/>
      <c r="MK6" s="188"/>
      <c r="ML6" s="188"/>
      <c r="MM6" s="188"/>
      <c r="MN6" s="188"/>
      <c r="MO6" s="188"/>
      <c r="MP6" s="188"/>
      <c r="MQ6" s="188"/>
      <c r="MR6" s="188"/>
      <c r="MS6" s="188"/>
      <c r="MT6" s="188"/>
      <c r="MU6" s="188"/>
      <c r="MV6" s="188"/>
      <c r="MW6" s="188"/>
      <c r="MX6" s="188"/>
      <c r="MY6" s="188"/>
      <c r="MZ6" s="188"/>
      <c r="NA6" s="188"/>
      <c r="NB6" s="188"/>
      <c r="NC6" s="188"/>
      <c r="ND6" s="188"/>
      <c r="NE6" s="188"/>
      <c r="NF6" s="188"/>
      <c r="NG6" s="188"/>
      <c r="NH6" s="188"/>
      <c r="NI6" s="188"/>
      <c r="NJ6" s="188"/>
      <c r="NK6" s="188"/>
      <c r="NL6" s="188"/>
      <c r="NM6" s="188"/>
      <c r="NN6" s="188"/>
      <c r="NO6" s="188"/>
      <c r="NP6" s="188"/>
      <c r="NQ6" s="188"/>
      <c r="NR6" s="188"/>
      <c r="NS6" s="188"/>
      <c r="NT6" s="188"/>
      <c r="NU6" s="188"/>
      <c r="NV6" s="188"/>
      <c r="NW6" s="188"/>
      <c r="NX6" s="188"/>
      <c r="NY6" s="188"/>
      <c r="NZ6" s="188"/>
      <c r="OA6" s="188"/>
      <c r="OB6" s="188"/>
      <c r="OC6" s="188"/>
      <c r="OD6" s="188"/>
      <c r="OE6" s="188"/>
      <c r="OF6" s="188"/>
      <c r="OG6" s="188"/>
      <c r="OH6" s="188"/>
      <c r="OI6" s="188"/>
      <c r="OJ6" s="188"/>
      <c r="OK6" s="188"/>
      <c r="OL6" s="188"/>
      <c r="OM6" s="188"/>
      <c r="ON6" s="188"/>
      <c r="OO6" s="188"/>
      <c r="OP6" s="188"/>
      <c r="OQ6" s="188"/>
      <c r="OR6" s="188"/>
      <c r="OS6" s="188"/>
      <c r="OT6" s="188"/>
      <c r="OU6" s="188"/>
      <c r="OV6" s="188"/>
      <c r="OW6" s="188"/>
      <c r="OX6" s="188"/>
      <c r="OY6" s="188"/>
      <c r="OZ6" s="188"/>
      <c r="PA6" s="188"/>
      <c r="PB6" s="188"/>
      <c r="PC6" s="188"/>
      <c r="PD6" s="188"/>
      <c r="PE6" s="188"/>
      <c r="PF6" s="188"/>
      <c r="PG6" s="188"/>
      <c r="PH6" s="188"/>
      <c r="PI6" s="188"/>
      <c r="PJ6" s="188"/>
      <c r="PK6" s="188"/>
      <c r="PL6" s="188"/>
    </row>
    <row r="7" spans="1:428" s="28" customFormat="1" ht="12">
      <c r="A7" s="91" t="s">
        <v>42</v>
      </c>
      <c r="B7" s="235" t="s">
        <v>209</v>
      </c>
      <c r="C7" s="236"/>
      <c r="D7" s="196">
        <f t="shared" si="0"/>
        <v>200.09717608134491</v>
      </c>
      <c r="E7" s="196">
        <v>56.322254459855543</v>
      </c>
      <c r="F7" s="196">
        <v>58.826754391484485</v>
      </c>
      <c r="G7" s="196">
        <v>84.948167230004884</v>
      </c>
      <c r="H7" s="92">
        <v>326.44354723108853</v>
      </c>
      <c r="I7" s="196">
        <v>94.3</v>
      </c>
      <c r="J7" s="196">
        <v>57.262865940589798</v>
      </c>
      <c r="K7" s="196">
        <v>66.080681290498745</v>
      </c>
      <c r="L7" s="197">
        <v>108.8</v>
      </c>
      <c r="M7" s="92">
        <v>326.2</v>
      </c>
      <c r="N7" s="196">
        <v>97.5</v>
      </c>
      <c r="O7" s="196">
        <v>55</v>
      </c>
      <c r="P7" s="196">
        <v>68.7</v>
      </c>
      <c r="Q7" s="197">
        <v>105</v>
      </c>
      <c r="R7" s="92">
        <v>332.12</v>
      </c>
      <c r="S7" s="196">
        <v>94.1</v>
      </c>
      <c r="T7" s="196">
        <v>68</v>
      </c>
      <c r="U7" s="196">
        <v>64.5</v>
      </c>
      <c r="V7" s="197">
        <v>105.52</v>
      </c>
      <c r="W7" s="92">
        <v>343.7</v>
      </c>
      <c r="X7" s="196">
        <v>105.1</v>
      </c>
      <c r="Y7" s="196">
        <v>71</v>
      </c>
      <c r="Z7" s="196">
        <v>69</v>
      </c>
      <c r="AA7" s="197">
        <v>98.6</v>
      </c>
      <c r="AB7" s="92">
        <v>366.13324999999998</v>
      </c>
      <c r="AC7" s="196">
        <v>108.98925</v>
      </c>
      <c r="AD7" s="196">
        <v>64.343999999999994</v>
      </c>
      <c r="AE7" s="196">
        <v>72</v>
      </c>
      <c r="AF7" s="197">
        <v>120.8</v>
      </c>
      <c r="AG7" s="92">
        <v>551.24974999999995</v>
      </c>
      <c r="AH7" s="196">
        <v>102.70175</v>
      </c>
      <c r="AI7" s="196">
        <v>76.753</v>
      </c>
      <c r="AJ7" s="196">
        <v>160.6765</v>
      </c>
      <c r="AK7" s="197">
        <v>211.11849999999998</v>
      </c>
      <c r="AL7" s="93">
        <v>156</v>
      </c>
      <c r="AM7" s="93"/>
      <c r="AN7" s="94"/>
      <c r="AO7" s="94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8"/>
      <c r="FF7" s="198"/>
      <c r="FG7" s="198"/>
      <c r="FH7" s="198"/>
      <c r="FI7" s="198"/>
      <c r="FJ7" s="198"/>
      <c r="FK7" s="198"/>
      <c r="FL7" s="198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198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98"/>
      <c r="GK7" s="198"/>
      <c r="GL7" s="198"/>
      <c r="GM7" s="198"/>
      <c r="GN7" s="198"/>
      <c r="GO7" s="198"/>
      <c r="GP7" s="198"/>
      <c r="GQ7" s="198"/>
      <c r="GR7" s="198"/>
      <c r="GS7" s="198"/>
      <c r="GT7" s="198"/>
      <c r="GU7" s="198"/>
      <c r="GV7" s="198"/>
      <c r="GW7" s="198"/>
      <c r="GX7" s="198"/>
      <c r="GY7" s="198"/>
      <c r="GZ7" s="198"/>
      <c r="HA7" s="198"/>
      <c r="HB7" s="198"/>
      <c r="HC7" s="198"/>
      <c r="HD7" s="198"/>
      <c r="HE7" s="198"/>
      <c r="HF7" s="198"/>
      <c r="HG7" s="198"/>
      <c r="HH7" s="198"/>
      <c r="HI7" s="198"/>
      <c r="HJ7" s="198"/>
      <c r="HK7" s="198"/>
      <c r="HL7" s="198"/>
      <c r="HM7" s="198"/>
      <c r="HN7" s="198"/>
      <c r="HO7" s="198"/>
      <c r="HP7" s="198"/>
      <c r="HQ7" s="198"/>
      <c r="HR7" s="198"/>
      <c r="HS7" s="198"/>
      <c r="HT7" s="198"/>
      <c r="HU7" s="198"/>
      <c r="HV7" s="198"/>
      <c r="HW7" s="198"/>
      <c r="HX7" s="198"/>
      <c r="HY7" s="198"/>
      <c r="HZ7" s="198"/>
      <c r="IA7" s="198"/>
      <c r="IB7" s="198"/>
      <c r="IC7" s="198"/>
      <c r="ID7" s="198"/>
      <c r="IE7" s="198"/>
      <c r="IF7" s="198"/>
      <c r="IG7" s="198"/>
      <c r="IH7" s="198"/>
      <c r="II7" s="198"/>
      <c r="IJ7" s="198"/>
      <c r="IK7" s="198"/>
      <c r="IL7" s="198"/>
      <c r="IM7" s="198"/>
      <c r="IN7" s="198"/>
      <c r="IO7" s="198"/>
      <c r="IP7" s="198"/>
      <c r="IQ7" s="198"/>
      <c r="IR7" s="198"/>
      <c r="IS7" s="198"/>
      <c r="IT7" s="198"/>
      <c r="IU7" s="198"/>
      <c r="IV7" s="198"/>
      <c r="IW7" s="198"/>
      <c r="IX7" s="198"/>
      <c r="IY7" s="198"/>
      <c r="IZ7" s="198"/>
      <c r="JA7" s="198"/>
      <c r="JB7" s="198"/>
      <c r="JC7" s="198"/>
      <c r="JD7" s="198"/>
      <c r="JE7" s="198"/>
      <c r="JF7" s="198"/>
      <c r="JG7" s="198"/>
      <c r="JH7" s="198"/>
      <c r="JI7" s="198"/>
      <c r="JJ7" s="198"/>
      <c r="JK7" s="198"/>
      <c r="JL7" s="198"/>
      <c r="JM7" s="198"/>
      <c r="JN7" s="198"/>
      <c r="JO7" s="198"/>
      <c r="JP7" s="198"/>
      <c r="JQ7" s="198"/>
      <c r="JR7" s="198"/>
      <c r="JS7" s="198"/>
      <c r="JT7" s="198"/>
      <c r="JU7" s="198"/>
      <c r="JV7" s="198"/>
      <c r="JW7" s="198"/>
      <c r="JX7" s="198"/>
      <c r="JY7" s="198"/>
      <c r="JZ7" s="198"/>
      <c r="KA7" s="198"/>
      <c r="KB7" s="198"/>
      <c r="KC7" s="198"/>
      <c r="KD7" s="198"/>
      <c r="KE7" s="198"/>
      <c r="KF7" s="198"/>
      <c r="KG7" s="198"/>
      <c r="KH7" s="198"/>
      <c r="KI7" s="198"/>
      <c r="KJ7" s="198"/>
      <c r="KK7" s="198"/>
      <c r="KL7" s="198"/>
      <c r="KM7" s="198"/>
      <c r="KN7" s="198"/>
      <c r="KO7" s="198"/>
      <c r="KP7" s="198"/>
      <c r="KQ7" s="198"/>
      <c r="KR7" s="198"/>
      <c r="KS7" s="198"/>
      <c r="KT7" s="198"/>
      <c r="KU7" s="198"/>
      <c r="KV7" s="198"/>
      <c r="KW7" s="198"/>
      <c r="KX7" s="198"/>
      <c r="KY7" s="198"/>
      <c r="KZ7" s="198"/>
      <c r="LA7" s="198"/>
      <c r="LB7" s="198"/>
      <c r="LC7" s="198"/>
      <c r="LD7" s="198"/>
      <c r="LE7" s="198"/>
      <c r="LF7" s="198"/>
      <c r="LG7" s="198"/>
      <c r="LH7" s="198"/>
      <c r="LI7" s="198"/>
      <c r="LJ7" s="198"/>
      <c r="LK7" s="198"/>
      <c r="LL7" s="198"/>
      <c r="LM7" s="198"/>
      <c r="LN7" s="198"/>
      <c r="LO7" s="198"/>
      <c r="LP7" s="198"/>
      <c r="LQ7" s="198"/>
      <c r="LR7" s="198"/>
      <c r="LS7" s="198"/>
      <c r="LT7" s="198"/>
      <c r="LU7" s="198"/>
      <c r="LV7" s="198"/>
      <c r="LW7" s="198"/>
      <c r="LX7" s="198"/>
      <c r="LY7" s="198"/>
      <c r="LZ7" s="198"/>
      <c r="MA7" s="198"/>
      <c r="MB7" s="198"/>
      <c r="MC7" s="198"/>
      <c r="MD7" s="198"/>
      <c r="ME7" s="198"/>
      <c r="MF7" s="198"/>
      <c r="MG7" s="198"/>
      <c r="MH7" s="198"/>
      <c r="MI7" s="198"/>
      <c r="MJ7" s="198"/>
      <c r="MK7" s="198"/>
      <c r="ML7" s="198"/>
      <c r="MM7" s="198"/>
      <c r="MN7" s="198"/>
      <c r="MO7" s="198"/>
      <c r="MP7" s="198"/>
      <c r="MQ7" s="198"/>
      <c r="MR7" s="198"/>
      <c r="MS7" s="198"/>
      <c r="MT7" s="198"/>
      <c r="MU7" s="198"/>
      <c r="MV7" s="198"/>
      <c r="MW7" s="198"/>
      <c r="MX7" s="198"/>
      <c r="MY7" s="198"/>
      <c r="MZ7" s="198"/>
      <c r="NA7" s="198"/>
      <c r="NB7" s="198"/>
      <c r="NC7" s="198"/>
      <c r="ND7" s="198"/>
      <c r="NE7" s="198"/>
      <c r="NF7" s="198"/>
      <c r="NG7" s="198"/>
      <c r="NH7" s="198"/>
      <c r="NI7" s="198"/>
      <c r="NJ7" s="198"/>
      <c r="NK7" s="198"/>
      <c r="NL7" s="198"/>
      <c r="NM7" s="198"/>
      <c r="NN7" s="198"/>
      <c r="NO7" s="198"/>
      <c r="NP7" s="198"/>
      <c r="NQ7" s="198"/>
      <c r="NR7" s="198"/>
      <c r="NS7" s="198"/>
      <c r="NT7" s="198"/>
      <c r="NU7" s="198"/>
      <c r="NV7" s="198"/>
      <c r="NW7" s="198"/>
      <c r="NX7" s="198"/>
      <c r="NY7" s="198"/>
      <c r="NZ7" s="198"/>
      <c r="OA7" s="198"/>
      <c r="OB7" s="198"/>
      <c r="OC7" s="198"/>
      <c r="OD7" s="198"/>
      <c r="OE7" s="198"/>
      <c r="OF7" s="198"/>
      <c r="OG7" s="198"/>
      <c r="OH7" s="198"/>
      <c r="OI7" s="198"/>
      <c r="OJ7" s="198"/>
      <c r="OK7" s="198"/>
      <c r="OL7" s="198"/>
      <c r="OM7" s="198"/>
      <c r="ON7" s="198"/>
      <c r="OO7" s="198"/>
      <c r="OP7" s="198"/>
      <c r="OQ7" s="198"/>
      <c r="OR7" s="198"/>
      <c r="OS7" s="198"/>
      <c r="OT7" s="198"/>
      <c r="OU7" s="198"/>
      <c r="OV7" s="198"/>
      <c r="OW7" s="198"/>
      <c r="OX7" s="198"/>
      <c r="OY7" s="198"/>
      <c r="OZ7" s="198"/>
      <c r="PA7" s="198"/>
      <c r="PB7" s="198"/>
      <c r="PC7" s="198"/>
      <c r="PD7" s="198"/>
      <c r="PE7" s="198"/>
      <c r="PF7" s="198"/>
      <c r="PG7" s="198"/>
      <c r="PH7" s="198"/>
      <c r="PI7" s="198"/>
      <c r="PJ7" s="198"/>
      <c r="PK7" s="198"/>
      <c r="PL7" s="198"/>
    </row>
    <row r="8" spans="1:428" s="31" customFormat="1" ht="12">
      <c r="A8" s="87" t="s">
        <v>121</v>
      </c>
      <c r="B8" s="237" t="s">
        <v>210</v>
      </c>
      <c r="C8" s="238"/>
      <c r="D8" s="194">
        <f t="shared" si="0"/>
        <v>71.100856919287679</v>
      </c>
      <c r="E8" s="194">
        <v>24.750799341796874</v>
      </c>
      <c r="F8" s="194">
        <v>19.933993058204653</v>
      </c>
      <c r="G8" s="194">
        <v>26.416064519286159</v>
      </c>
      <c r="H8" s="88">
        <v>102.08336285330356</v>
      </c>
      <c r="I8" s="194">
        <v>33.5</v>
      </c>
      <c r="J8" s="194">
        <v>16.377662026658655</v>
      </c>
      <c r="K8" s="194">
        <v>24.505700826644897</v>
      </c>
      <c r="L8" s="195">
        <v>27.7</v>
      </c>
      <c r="M8" s="88">
        <v>123.1</v>
      </c>
      <c r="N8" s="194">
        <v>31.8</v>
      </c>
      <c r="O8" s="194">
        <v>29</v>
      </c>
      <c r="P8" s="194">
        <v>31.3</v>
      </c>
      <c r="Q8" s="195">
        <v>31</v>
      </c>
      <c r="R8" s="88">
        <v>137.19999999999999</v>
      </c>
      <c r="S8" s="194">
        <v>37.299999999999997</v>
      </c>
      <c r="T8" s="194">
        <v>37</v>
      </c>
      <c r="U8" s="194">
        <v>32</v>
      </c>
      <c r="V8" s="195">
        <v>30.9</v>
      </c>
      <c r="W8" s="88">
        <v>127.99999999999999</v>
      </c>
      <c r="X8" s="194">
        <v>35.1</v>
      </c>
      <c r="Y8" s="194">
        <v>30</v>
      </c>
      <c r="Z8" s="194">
        <v>32.1</v>
      </c>
      <c r="AA8" s="195">
        <v>30.8</v>
      </c>
      <c r="AB8" s="88">
        <v>125.19512499999999</v>
      </c>
      <c r="AC8" s="194">
        <v>30.478437499999998</v>
      </c>
      <c r="AD8" s="194">
        <v>34.116687499999998</v>
      </c>
      <c r="AE8" s="194">
        <v>31.7</v>
      </c>
      <c r="AF8" s="195">
        <v>28.9</v>
      </c>
      <c r="AG8" s="88">
        <v>114.67268749999999</v>
      </c>
      <c r="AH8" s="194">
        <v>33.606124999999999</v>
      </c>
      <c r="AI8" s="194">
        <v>30.358562500000005</v>
      </c>
      <c r="AJ8" s="194">
        <v>26.387374999999999</v>
      </c>
      <c r="AK8" s="195">
        <v>24.320625</v>
      </c>
      <c r="AL8" s="89">
        <v>15</v>
      </c>
      <c r="AM8" s="89"/>
      <c r="AN8" s="90"/>
      <c r="AO8" s="90"/>
      <c r="AP8" s="188"/>
      <c r="AQ8" s="188"/>
      <c r="AR8" s="187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188"/>
      <c r="DY8" s="188"/>
      <c r="DZ8" s="188"/>
      <c r="EA8" s="188"/>
      <c r="EB8" s="188"/>
      <c r="EC8" s="188"/>
      <c r="ED8" s="188"/>
      <c r="EE8" s="188"/>
      <c r="EF8" s="188"/>
      <c r="EG8" s="188"/>
      <c r="EH8" s="188"/>
      <c r="EI8" s="188"/>
      <c r="EJ8" s="188"/>
      <c r="EK8" s="188"/>
      <c r="EL8" s="188"/>
      <c r="EM8" s="188"/>
      <c r="EN8" s="188"/>
      <c r="EO8" s="188"/>
      <c r="EP8" s="188"/>
      <c r="EQ8" s="188"/>
      <c r="ER8" s="188"/>
      <c r="ES8" s="188"/>
      <c r="ET8" s="188"/>
      <c r="EU8" s="188"/>
      <c r="EV8" s="188"/>
      <c r="EW8" s="188"/>
      <c r="EX8" s="188"/>
      <c r="EY8" s="188"/>
      <c r="EZ8" s="188"/>
      <c r="FA8" s="188"/>
      <c r="FB8" s="188"/>
      <c r="FC8" s="188"/>
      <c r="FD8" s="188"/>
      <c r="FE8" s="188"/>
      <c r="FF8" s="188"/>
      <c r="FG8" s="188"/>
      <c r="FH8" s="188"/>
      <c r="FI8" s="188"/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8"/>
      <c r="FV8" s="188"/>
      <c r="FW8" s="188"/>
      <c r="FX8" s="188"/>
      <c r="FY8" s="188"/>
      <c r="FZ8" s="188"/>
      <c r="GA8" s="188"/>
      <c r="GB8" s="188"/>
      <c r="GC8" s="188"/>
      <c r="GD8" s="188"/>
      <c r="GE8" s="188"/>
      <c r="GF8" s="188"/>
      <c r="GG8" s="188"/>
      <c r="GH8" s="188"/>
      <c r="GI8" s="188"/>
      <c r="GJ8" s="188"/>
      <c r="GK8" s="188"/>
      <c r="GL8" s="188"/>
      <c r="GM8" s="188"/>
      <c r="GN8" s="188"/>
      <c r="GO8" s="188"/>
      <c r="GP8" s="188"/>
      <c r="GQ8" s="188"/>
      <c r="GR8" s="188"/>
      <c r="GS8" s="188"/>
      <c r="GT8" s="188"/>
      <c r="GU8" s="188"/>
      <c r="GV8" s="188"/>
      <c r="GW8" s="188"/>
      <c r="GX8" s="188"/>
      <c r="GY8" s="188"/>
      <c r="GZ8" s="188"/>
      <c r="HA8" s="188"/>
      <c r="HB8" s="188"/>
      <c r="HC8" s="188"/>
      <c r="HD8" s="188"/>
      <c r="HE8" s="188"/>
      <c r="HF8" s="188"/>
      <c r="HG8" s="188"/>
      <c r="HH8" s="188"/>
      <c r="HI8" s="188"/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8"/>
      <c r="IF8" s="188"/>
      <c r="IG8" s="188"/>
      <c r="IH8" s="188"/>
      <c r="II8" s="188"/>
      <c r="IJ8" s="188"/>
      <c r="IK8" s="188"/>
      <c r="IL8" s="188"/>
      <c r="IM8" s="188"/>
      <c r="IN8" s="188"/>
      <c r="IO8" s="188"/>
      <c r="IP8" s="188"/>
      <c r="IQ8" s="188"/>
      <c r="IR8" s="188"/>
      <c r="IS8" s="188"/>
      <c r="IT8" s="188"/>
      <c r="IU8" s="188"/>
      <c r="IV8" s="188"/>
      <c r="IW8" s="188"/>
      <c r="IX8" s="188"/>
      <c r="IY8" s="188"/>
      <c r="IZ8" s="188"/>
      <c r="JA8" s="188"/>
      <c r="JB8" s="188"/>
      <c r="JC8" s="188"/>
      <c r="JD8" s="188"/>
      <c r="JE8" s="188"/>
      <c r="JF8" s="188"/>
      <c r="JG8" s="188"/>
      <c r="JH8" s="188"/>
      <c r="JI8" s="188"/>
      <c r="JJ8" s="188"/>
      <c r="JK8" s="188"/>
      <c r="JL8" s="188"/>
      <c r="JM8" s="188"/>
      <c r="JN8" s="188"/>
      <c r="JO8" s="188"/>
      <c r="JP8" s="188"/>
      <c r="JQ8" s="188"/>
      <c r="JR8" s="188"/>
      <c r="JS8" s="188"/>
      <c r="JT8" s="188"/>
      <c r="JU8" s="188"/>
      <c r="JV8" s="188"/>
      <c r="JW8" s="188"/>
      <c r="JX8" s="188"/>
      <c r="JY8" s="188"/>
      <c r="JZ8" s="188"/>
      <c r="KA8" s="188"/>
      <c r="KB8" s="188"/>
      <c r="KC8" s="188"/>
      <c r="KD8" s="188"/>
      <c r="KE8" s="188"/>
      <c r="KF8" s="188"/>
      <c r="KG8" s="188"/>
      <c r="KH8" s="188"/>
      <c r="KI8" s="188"/>
      <c r="KJ8" s="188"/>
      <c r="KK8" s="188"/>
      <c r="KL8" s="188"/>
      <c r="KM8" s="188"/>
      <c r="KN8" s="188"/>
      <c r="KO8" s="188"/>
      <c r="KP8" s="188"/>
      <c r="KQ8" s="188"/>
      <c r="KR8" s="188"/>
      <c r="KS8" s="188"/>
      <c r="KT8" s="188"/>
      <c r="KU8" s="188"/>
      <c r="KV8" s="188"/>
      <c r="KW8" s="188"/>
      <c r="KX8" s="188"/>
      <c r="KY8" s="188"/>
      <c r="KZ8" s="188"/>
      <c r="LA8" s="188"/>
      <c r="LB8" s="188"/>
      <c r="LC8" s="188"/>
      <c r="LD8" s="188"/>
      <c r="LE8" s="188"/>
      <c r="LF8" s="188"/>
      <c r="LG8" s="188"/>
      <c r="LH8" s="188"/>
      <c r="LI8" s="188"/>
      <c r="LJ8" s="188"/>
      <c r="LK8" s="188"/>
      <c r="LL8" s="188"/>
      <c r="LM8" s="188"/>
      <c r="LN8" s="188"/>
      <c r="LO8" s="188"/>
      <c r="LP8" s="188"/>
      <c r="LQ8" s="188"/>
      <c r="LR8" s="188"/>
      <c r="LS8" s="188"/>
      <c r="LT8" s="188"/>
      <c r="LU8" s="188"/>
      <c r="LV8" s="188"/>
      <c r="LW8" s="188"/>
      <c r="LX8" s="188"/>
      <c r="LY8" s="188"/>
      <c r="LZ8" s="188"/>
      <c r="MA8" s="188"/>
      <c r="MB8" s="188"/>
      <c r="MC8" s="188"/>
      <c r="MD8" s="188"/>
      <c r="ME8" s="188"/>
      <c r="MF8" s="188"/>
      <c r="MG8" s="188"/>
      <c r="MH8" s="188"/>
      <c r="MI8" s="188"/>
      <c r="MJ8" s="188"/>
      <c r="MK8" s="188"/>
      <c r="ML8" s="188"/>
      <c r="MM8" s="188"/>
      <c r="MN8" s="188"/>
      <c r="MO8" s="188"/>
      <c r="MP8" s="188"/>
      <c r="MQ8" s="188"/>
      <c r="MR8" s="188"/>
      <c r="MS8" s="188"/>
      <c r="MT8" s="188"/>
      <c r="MU8" s="188"/>
      <c r="MV8" s="188"/>
      <c r="MW8" s="188"/>
      <c r="MX8" s="188"/>
      <c r="MY8" s="188"/>
      <c r="MZ8" s="188"/>
      <c r="NA8" s="188"/>
      <c r="NB8" s="188"/>
      <c r="NC8" s="188"/>
      <c r="ND8" s="188"/>
      <c r="NE8" s="188"/>
      <c r="NF8" s="188"/>
      <c r="NG8" s="188"/>
      <c r="NH8" s="188"/>
      <c r="NI8" s="188"/>
      <c r="NJ8" s="188"/>
      <c r="NK8" s="188"/>
      <c r="NL8" s="188"/>
      <c r="NM8" s="188"/>
      <c r="NN8" s="188"/>
      <c r="NO8" s="188"/>
      <c r="NP8" s="188"/>
      <c r="NQ8" s="188"/>
      <c r="NR8" s="188"/>
      <c r="NS8" s="188"/>
      <c r="NT8" s="188"/>
      <c r="NU8" s="188"/>
      <c r="NV8" s="188"/>
      <c r="NW8" s="188"/>
      <c r="NX8" s="188"/>
      <c r="NY8" s="188"/>
      <c r="NZ8" s="188"/>
      <c r="OA8" s="188"/>
      <c r="OB8" s="188"/>
      <c r="OC8" s="188"/>
      <c r="OD8" s="188"/>
      <c r="OE8" s="188"/>
      <c r="OF8" s="188"/>
      <c r="OG8" s="188"/>
      <c r="OH8" s="188"/>
      <c r="OI8" s="188"/>
      <c r="OJ8" s="188"/>
      <c r="OK8" s="188"/>
      <c r="OL8" s="188"/>
      <c r="OM8" s="188"/>
      <c r="ON8" s="188"/>
      <c r="OO8" s="188"/>
      <c r="OP8" s="188"/>
      <c r="OQ8" s="188"/>
      <c r="OR8" s="188"/>
      <c r="OS8" s="188"/>
      <c r="OT8" s="188"/>
      <c r="OU8" s="188"/>
      <c r="OV8" s="188"/>
      <c r="OW8" s="188"/>
      <c r="OX8" s="188"/>
      <c r="OY8" s="188"/>
      <c r="OZ8" s="188"/>
      <c r="PA8" s="188"/>
      <c r="PB8" s="188"/>
      <c r="PC8" s="188"/>
      <c r="PD8" s="188"/>
      <c r="PE8" s="188"/>
      <c r="PF8" s="188"/>
      <c r="PG8" s="188"/>
      <c r="PH8" s="188"/>
      <c r="PI8" s="188"/>
      <c r="PJ8" s="188"/>
      <c r="PK8" s="188"/>
      <c r="PL8" s="188"/>
    </row>
    <row r="9" spans="1:428" s="28" customFormat="1" ht="12">
      <c r="A9" s="91" t="s">
        <v>211</v>
      </c>
      <c r="B9" s="235" t="s">
        <v>210</v>
      </c>
      <c r="C9" s="236"/>
      <c r="D9" s="196">
        <f t="shared" si="0"/>
        <v>0</v>
      </c>
      <c r="E9" s="196">
        <v>0</v>
      </c>
      <c r="F9" s="196">
        <v>0</v>
      </c>
      <c r="G9" s="196">
        <v>0</v>
      </c>
      <c r="H9" s="92">
        <v>0</v>
      </c>
      <c r="I9" s="196"/>
      <c r="J9" s="196"/>
      <c r="K9" s="196"/>
      <c r="L9" s="197"/>
      <c r="M9" s="92">
        <v>106.5</v>
      </c>
      <c r="N9" s="196">
        <v>8.1999999999999993</v>
      </c>
      <c r="O9" s="196">
        <v>30</v>
      </c>
      <c r="P9" s="196">
        <v>27.3</v>
      </c>
      <c r="Q9" s="197">
        <v>41</v>
      </c>
      <c r="R9" s="92">
        <v>141.38</v>
      </c>
      <c r="S9" s="196">
        <v>43</v>
      </c>
      <c r="T9" s="196">
        <v>32</v>
      </c>
      <c r="U9" s="196">
        <v>26.5</v>
      </c>
      <c r="V9" s="197">
        <v>39.880000000000003</v>
      </c>
      <c r="W9" s="92">
        <v>72.8</v>
      </c>
      <c r="X9" s="196">
        <v>44.8</v>
      </c>
      <c r="Y9" s="196">
        <v>28</v>
      </c>
      <c r="Z9" s="196"/>
      <c r="AA9" s="197"/>
      <c r="AB9" s="92"/>
      <c r="AC9" s="196"/>
      <c r="AD9" s="196"/>
      <c r="AE9" s="196"/>
      <c r="AF9" s="197"/>
      <c r="AG9" s="92"/>
      <c r="AH9" s="196"/>
      <c r="AI9" s="196"/>
      <c r="AJ9" s="196"/>
      <c r="AK9" s="197"/>
      <c r="AL9" s="93"/>
      <c r="AM9" s="93"/>
      <c r="AN9" s="94"/>
      <c r="AO9" s="94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  <c r="IM9" s="198"/>
      <c r="IN9" s="198"/>
      <c r="IO9" s="198"/>
      <c r="IP9" s="198"/>
      <c r="IQ9" s="198"/>
      <c r="IR9" s="198"/>
      <c r="IS9" s="198"/>
      <c r="IT9" s="198"/>
      <c r="IU9" s="198"/>
      <c r="IV9" s="198"/>
      <c r="IW9" s="198"/>
      <c r="IX9" s="198"/>
      <c r="IY9" s="198"/>
      <c r="IZ9" s="198"/>
      <c r="JA9" s="198"/>
      <c r="JB9" s="198"/>
      <c r="JC9" s="198"/>
      <c r="JD9" s="198"/>
      <c r="JE9" s="198"/>
      <c r="JF9" s="198"/>
      <c r="JG9" s="198"/>
      <c r="JH9" s="198"/>
      <c r="JI9" s="198"/>
      <c r="JJ9" s="198"/>
      <c r="JK9" s="198"/>
      <c r="JL9" s="198"/>
      <c r="JM9" s="198"/>
      <c r="JN9" s="198"/>
      <c r="JO9" s="198"/>
      <c r="JP9" s="198"/>
      <c r="JQ9" s="198"/>
      <c r="JR9" s="198"/>
      <c r="JS9" s="198"/>
      <c r="JT9" s="198"/>
      <c r="JU9" s="198"/>
      <c r="JV9" s="198"/>
      <c r="JW9" s="198"/>
      <c r="JX9" s="198"/>
      <c r="JY9" s="198"/>
      <c r="JZ9" s="198"/>
      <c r="KA9" s="198"/>
      <c r="KB9" s="198"/>
      <c r="KC9" s="198"/>
      <c r="KD9" s="198"/>
      <c r="KE9" s="198"/>
      <c r="KF9" s="198"/>
      <c r="KG9" s="198"/>
      <c r="KH9" s="198"/>
      <c r="KI9" s="198"/>
      <c r="KJ9" s="198"/>
      <c r="KK9" s="198"/>
      <c r="KL9" s="198"/>
      <c r="KM9" s="198"/>
      <c r="KN9" s="198"/>
      <c r="KO9" s="198"/>
      <c r="KP9" s="198"/>
      <c r="KQ9" s="198"/>
      <c r="KR9" s="198"/>
      <c r="KS9" s="198"/>
      <c r="KT9" s="198"/>
      <c r="KU9" s="198"/>
      <c r="KV9" s="198"/>
      <c r="KW9" s="198"/>
      <c r="KX9" s="198"/>
      <c r="KY9" s="198"/>
      <c r="KZ9" s="198"/>
      <c r="LA9" s="198"/>
      <c r="LB9" s="198"/>
      <c r="LC9" s="198"/>
      <c r="LD9" s="198"/>
      <c r="LE9" s="198"/>
      <c r="LF9" s="198"/>
      <c r="LG9" s="198"/>
      <c r="LH9" s="198"/>
      <c r="LI9" s="198"/>
      <c r="LJ9" s="198"/>
      <c r="LK9" s="198"/>
      <c r="LL9" s="198"/>
      <c r="LM9" s="198"/>
      <c r="LN9" s="198"/>
      <c r="LO9" s="198"/>
      <c r="LP9" s="198"/>
      <c r="LQ9" s="198"/>
      <c r="LR9" s="198"/>
      <c r="LS9" s="198"/>
      <c r="LT9" s="198"/>
      <c r="LU9" s="198"/>
      <c r="LV9" s="198"/>
      <c r="LW9" s="198"/>
      <c r="LX9" s="198"/>
      <c r="LY9" s="198"/>
      <c r="LZ9" s="198"/>
      <c r="MA9" s="198"/>
      <c r="MB9" s="198"/>
      <c r="MC9" s="198"/>
      <c r="MD9" s="198"/>
      <c r="ME9" s="198"/>
      <c r="MF9" s="198"/>
      <c r="MG9" s="198"/>
      <c r="MH9" s="198"/>
      <c r="MI9" s="198"/>
      <c r="MJ9" s="198"/>
      <c r="MK9" s="198"/>
      <c r="ML9" s="198"/>
      <c r="MM9" s="198"/>
      <c r="MN9" s="198"/>
      <c r="MO9" s="198"/>
      <c r="MP9" s="198"/>
      <c r="MQ9" s="198"/>
      <c r="MR9" s="198"/>
      <c r="MS9" s="198"/>
      <c r="MT9" s="198"/>
      <c r="MU9" s="198"/>
      <c r="MV9" s="198"/>
      <c r="MW9" s="198"/>
      <c r="MX9" s="198"/>
      <c r="MY9" s="198"/>
      <c r="MZ9" s="198"/>
      <c r="NA9" s="198"/>
      <c r="NB9" s="198"/>
      <c r="NC9" s="198"/>
      <c r="ND9" s="198"/>
      <c r="NE9" s="198"/>
      <c r="NF9" s="198"/>
      <c r="NG9" s="198"/>
      <c r="NH9" s="198"/>
      <c r="NI9" s="198"/>
      <c r="NJ9" s="198"/>
      <c r="NK9" s="198"/>
      <c r="NL9" s="198"/>
      <c r="NM9" s="198"/>
      <c r="NN9" s="198"/>
      <c r="NO9" s="198"/>
      <c r="NP9" s="198"/>
      <c r="NQ9" s="198"/>
      <c r="NR9" s="198"/>
      <c r="NS9" s="198"/>
      <c r="NT9" s="198"/>
      <c r="NU9" s="198"/>
      <c r="NV9" s="198"/>
      <c r="NW9" s="198"/>
      <c r="NX9" s="198"/>
      <c r="NY9" s="198"/>
      <c r="NZ9" s="198"/>
      <c r="OA9" s="198"/>
      <c r="OB9" s="198"/>
      <c r="OC9" s="198"/>
      <c r="OD9" s="198"/>
      <c r="OE9" s="198"/>
      <c r="OF9" s="198"/>
      <c r="OG9" s="198"/>
      <c r="OH9" s="198"/>
      <c r="OI9" s="198"/>
      <c r="OJ9" s="198"/>
      <c r="OK9" s="198"/>
      <c r="OL9" s="198"/>
      <c r="OM9" s="198"/>
      <c r="ON9" s="198"/>
      <c r="OO9" s="198"/>
      <c r="OP9" s="198"/>
      <c r="OQ9" s="198"/>
      <c r="OR9" s="198"/>
      <c r="OS9" s="198"/>
      <c r="OT9" s="198"/>
      <c r="OU9" s="198"/>
      <c r="OV9" s="198"/>
      <c r="OW9" s="198"/>
      <c r="OX9" s="198"/>
      <c r="OY9" s="198"/>
      <c r="OZ9" s="198"/>
      <c r="PA9" s="198"/>
      <c r="PB9" s="198"/>
      <c r="PC9" s="198"/>
      <c r="PD9" s="198"/>
      <c r="PE9" s="198"/>
      <c r="PF9" s="198"/>
      <c r="PG9" s="198"/>
      <c r="PH9" s="198"/>
      <c r="PI9" s="198"/>
      <c r="PJ9" s="198"/>
      <c r="PK9" s="198"/>
      <c r="PL9" s="198"/>
    </row>
    <row r="10" spans="1:428" s="31" customFormat="1" ht="12">
      <c r="A10" s="87" t="s">
        <v>48</v>
      </c>
      <c r="B10" s="237" t="s">
        <v>209</v>
      </c>
      <c r="C10" s="238"/>
      <c r="D10" s="194">
        <f t="shared" si="0"/>
        <v>124.84178631519138</v>
      </c>
      <c r="E10" s="194">
        <v>35.734237280922486</v>
      </c>
      <c r="F10" s="194">
        <v>41.619723413720287</v>
      </c>
      <c r="G10" s="194">
        <v>47.487825620548605</v>
      </c>
      <c r="H10" s="88">
        <v>132.90373676699573</v>
      </c>
      <c r="I10" s="194">
        <v>45.3</v>
      </c>
      <c r="J10" s="194">
        <v>31.829209055300787</v>
      </c>
      <c r="K10" s="194">
        <v>20.874527711694945</v>
      </c>
      <c r="L10" s="195">
        <v>34.9</v>
      </c>
      <c r="M10" s="88">
        <v>79.5</v>
      </c>
      <c r="N10" s="194">
        <v>33.299999999999997</v>
      </c>
      <c r="O10" s="194">
        <v>21.4</v>
      </c>
      <c r="P10" s="194">
        <v>11.4</v>
      </c>
      <c r="Q10" s="195">
        <v>13.4</v>
      </c>
      <c r="R10" s="88">
        <v>8</v>
      </c>
      <c r="S10" s="194">
        <v>8</v>
      </c>
      <c r="T10" s="194"/>
      <c r="U10" s="194"/>
      <c r="V10" s="195"/>
      <c r="W10" s="88"/>
      <c r="X10" s="194"/>
      <c r="Y10" s="194"/>
      <c r="Z10" s="194"/>
      <c r="AA10" s="195"/>
      <c r="AB10" s="88"/>
      <c r="AC10" s="194"/>
      <c r="AD10" s="194"/>
      <c r="AE10" s="194"/>
      <c r="AF10" s="195"/>
      <c r="AG10" s="88"/>
      <c r="AH10" s="194"/>
      <c r="AI10" s="194"/>
      <c r="AJ10" s="194"/>
      <c r="AK10" s="195"/>
      <c r="AL10" s="89"/>
      <c r="AM10" s="89"/>
      <c r="AN10" s="90"/>
      <c r="AO10" s="90"/>
      <c r="AP10" s="188"/>
      <c r="AQ10" s="188"/>
      <c r="AR10" s="187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  <c r="FR10" s="188"/>
      <c r="FS10" s="188"/>
      <c r="FT10" s="188"/>
      <c r="FU10" s="188"/>
      <c r="FV10" s="188"/>
      <c r="FW10" s="188"/>
      <c r="FX10" s="188"/>
      <c r="FY10" s="188"/>
      <c r="FZ10" s="188"/>
      <c r="GA10" s="188"/>
      <c r="GB10" s="188"/>
      <c r="GC10" s="188"/>
      <c r="GD10" s="188"/>
      <c r="GE10" s="188"/>
      <c r="GF10" s="188"/>
      <c r="GG10" s="188"/>
      <c r="GH10" s="188"/>
      <c r="GI10" s="188"/>
      <c r="GJ10" s="188"/>
      <c r="GK10" s="188"/>
      <c r="GL10" s="188"/>
      <c r="GM10" s="188"/>
      <c r="GN10" s="188"/>
      <c r="GO10" s="188"/>
      <c r="GP10" s="188"/>
      <c r="GQ10" s="188"/>
      <c r="GR10" s="188"/>
      <c r="GS10" s="188"/>
      <c r="GT10" s="188"/>
      <c r="GU10" s="188"/>
      <c r="GV10" s="188"/>
      <c r="GW10" s="188"/>
      <c r="GX10" s="188"/>
      <c r="GY10" s="188"/>
      <c r="GZ10" s="188"/>
      <c r="HA10" s="188"/>
      <c r="HB10" s="188"/>
      <c r="HC10" s="188"/>
      <c r="HD10" s="188"/>
      <c r="HE10" s="188"/>
      <c r="HF10" s="188"/>
      <c r="HG10" s="188"/>
      <c r="HH10" s="188"/>
      <c r="HI10" s="188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8"/>
      <c r="IF10" s="188"/>
      <c r="IG10" s="188"/>
      <c r="IH10" s="188"/>
      <c r="II10" s="188"/>
      <c r="IJ10" s="188"/>
      <c r="IK10" s="188"/>
      <c r="IL10" s="188"/>
      <c r="IM10" s="188"/>
      <c r="IN10" s="188"/>
      <c r="IO10" s="188"/>
      <c r="IP10" s="188"/>
      <c r="IQ10" s="188"/>
      <c r="IR10" s="188"/>
      <c r="IS10" s="188"/>
      <c r="IT10" s="188"/>
      <c r="IU10" s="188"/>
      <c r="IV10" s="188"/>
      <c r="IW10" s="188"/>
      <c r="IX10" s="188"/>
      <c r="IY10" s="188"/>
      <c r="IZ10" s="188"/>
      <c r="JA10" s="188"/>
      <c r="JB10" s="188"/>
      <c r="JC10" s="188"/>
      <c r="JD10" s="188"/>
      <c r="JE10" s="188"/>
      <c r="JF10" s="188"/>
      <c r="JG10" s="188"/>
      <c r="JH10" s="188"/>
      <c r="JI10" s="188"/>
      <c r="JJ10" s="188"/>
      <c r="JK10" s="188"/>
      <c r="JL10" s="188"/>
      <c r="JM10" s="188"/>
      <c r="JN10" s="188"/>
      <c r="JO10" s="188"/>
      <c r="JP10" s="188"/>
      <c r="JQ10" s="188"/>
      <c r="JR10" s="188"/>
      <c r="JS10" s="188"/>
      <c r="JT10" s="188"/>
      <c r="JU10" s="188"/>
      <c r="JV10" s="188"/>
      <c r="JW10" s="188"/>
      <c r="JX10" s="188"/>
      <c r="JY10" s="188"/>
      <c r="JZ10" s="188"/>
      <c r="KA10" s="188"/>
      <c r="KB10" s="188"/>
      <c r="KC10" s="188"/>
      <c r="KD10" s="188"/>
      <c r="KE10" s="188"/>
      <c r="KF10" s="188"/>
      <c r="KG10" s="188"/>
      <c r="KH10" s="188"/>
      <c r="KI10" s="188"/>
      <c r="KJ10" s="188"/>
      <c r="KK10" s="188"/>
      <c r="KL10" s="188"/>
      <c r="KM10" s="188"/>
      <c r="KN10" s="188"/>
      <c r="KO10" s="188"/>
      <c r="KP10" s="188"/>
      <c r="KQ10" s="188"/>
      <c r="KR10" s="188"/>
      <c r="KS10" s="188"/>
      <c r="KT10" s="188"/>
      <c r="KU10" s="188"/>
      <c r="KV10" s="188"/>
      <c r="KW10" s="188"/>
      <c r="KX10" s="188"/>
      <c r="KY10" s="188"/>
      <c r="KZ10" s="188"/>
      <c r="LA10" s="188"/>
      <c r="LB10" s="188"/>
      <c r="LC10" s="188"/>
      <c r="LD10" s="188"/>
      <c r="LE10" s="188"/>
      <c r="LF10" s="188"/>
      <c r="LG10" s="188"/>
      <c r="LH10" s="188"/>
      <c r="LI10" s="188"/>
      <c r="LJ10" s="188"/>
      <c r="LK10" s="188"/>
      <c r="LL10" s="188"/>
      <c r="LM10" s="188"/>
      <c r="LN10" s="188"/>
      <c r="LO10" s="188"/>
      <c r="LP10" s="188"/>
      <c r="LQ10" s="188"/>
      <c r="LR10" s="188"/>
      <c r="LS10" s="188"/>
      <c r="LT10" s="188"/>
      <c r="LU10" s="188"/>
      <c r="LV10" s="188"/>
      <c r="LW10" s="188"/>
      <c r="LX10" s="188"/>
      <c r="LY10" s="188"/>
      <c r="LZ10" s="188"/>
      <c r="MA10" s="188"/>
      <c r="MB10" s="188"/>
      <c r="MC10" s="188"/>
      <c r="MD10" s="188"/>
      <c r="ME10" s="188"/>
      <c r="MF10" s="188"/>
      <c r="MG10" s="188"/>
      <c r="MH10" s="188"/>
      <c r="MI10" s="188"/>
      <c r="MJ10" s="188"/>
      <c r="MK10" s="188"/>
      <c r="ML10" s="188"/>
      <c r="MM10" s="188"/>
      <c r="MN10" s="188"/>
      <c r="MO10" s="188"/>
      <c r="MP10" s="188"/>
      <c r="MQ10" s="188"/>
      <c r="MR10" s="188"/>
      <c r="MS10" s="188"/>
      <c r="MT10" s="188"/>
      <c r="MU10" s="188"/>
      <c r="MV10" s="188"/>
      <c r="MW10" s="188"/>
      <c r="MX10" s="188"/>
      <c r="MY10" s="188"/>
      <c r="MZ10" s="188"/>
      <c r="NA10" s="188"/>
      <c r="NB10" s="188"/>
      <c r="NC10" s="188"/>
      <c r="ND10" s="188"/>
      <c r="NE10" s="188"/>
      <c r="NF10" s="188"/>
      <c r="NG10" s="188"/>
      <c r="NH10" s="188"/>
      <c r="NI10" s="188"/>
      <c r="NJ10" s="188"/>
      <c r="NK10" s="188"/>
      <c r="NL10" s="188"/>
      <c r="NM10" s="188"/>
      <c r="NN10" s="188"/>
      <c r="NO10" s="188"/>
      <c r="NP10" s="188"/>
      <c r="NQ10" s="188"/>
      <c r="NR10" s="188"/>
      <c r="NS10" s="188"/>
      <c r="NT10" s="188"/>
      <c r="NU10" s="188"/>
      <c r="NV10" s="188"/>
      <c r="NW10" s="188"/>
      <c r="NX10" s="188"/>
      <c r="NY10" s="188"/>
      <c r="NZ10" s="188"/>
      <c r="OA10" s="188"/>
      <c r="OB10" s="188"/>
      <c r="OC10" s="188"/>
      <c r="OD10" s="188"/>
      <c r="OE10" s="188"/>
      <c r="OF10" s="188"/>
      <c r="OG10" s="188"/>
      <c r="OH10" s="188"/>
      <c r="OI10" s="188"/>
      <c r="OJ10" s="188"/>
      <c r="OK10" s="188"/>
      <c r="OL10" s="188"/>
      <c r="OM10" s="188"/>
      <c r="ON10" s="188"/>
      <c r="OO10" s="188"/>
      <c r="OP10" s="188"/>
      <c r="OQ10" s="188"/>
      <c r="OR10" s="188"/>
      <c r="OS10" s="188"/>
      <c r="OT10" s="188"/>
      <c r="OU10" s="188"/>
      <c r="OV10" s="188"/>
      <c r="OW10" s="188"/>
      <c r="OX10" s="188"/>
      <c r="OY10" s="188"/>
      <c r="OZ10" s="188"/>
      <c r="PA10" s="188"/>
      <c r="PB10" s="188"/>
      <c r="PC10" s="188"/>
      <c r="PD10" s="188"/>
      <c r="PE10" s="188"/>
      <c r="PF10" s="188"/>
      <c r="PG10" s="188"/>
      <c r="PH10" s="188"/>
      <c r="PI10" s="188"/>
      <c r="PJ10" s="188"/>
      <c r="PK10" s="188"/>
      <c r="PL10" s="188"/>
    </row>
    <row r="11" spans="1:428" s="28" customFormat="1" ht="12">
      <c r="A11" s="91" t="s">
        <v>212</v>
      </c>
      <c r="B11" s="235" t="s">
        <v>210</v>
      </c>
      <c r="C11" s="236"/>
      <c r="D11" s="196">
        <f t="shared" si="0"/>
        <v>39.301290559224782</v>
      </c>
      <c r="E11" s="196">
        <v>15.207172197341917</v>
      </c>
      <c r="F11" s="196">
        <v>16.682219362199302</v>
      </c>
      <c r="G11" s="196">
        <v>7.4118989996835616</v>
      </c>
      <c r="H11" s="92">
        <v>58.923665776252747</v>
      </c>
      <c r="I11" s="196">
        <v>4.5999999999999996</v>
      </c>
      <c r="J11" s="196">
        <v>22.44912103748322</v>
      </c>
      <c r="K11" s="196">
        <v>25.374544738769529</v>
      </c>
      <c r="L11" s="197">
        <v>6.5</v>
      </c>
      <c r="M11" s="92">
        <v>42.86</v>
      </c>
      <c r="N11" s="196">
        <v>4.4000000000000004</v>
      </c>
      <c r="O11" s="196">
        <v>23</v>
      </c>
      <c r="P11" s="196">
        <v>12.46</v>
      </c>
      <c r="Q11" s="197">
        <v>3</v>
      </c>
      <c r="R11" s="92"/>
      <c r="S11" s="196"/>
      <c r="T11" s="196"/>
      <c r="U11" s="196"/>
      <c r="V11" s="197"/>
      <c r="W11" s="92"/>
      <c r="X11" s="196"/>
      <c r="Y11" s="196"/>
      <c r="Z11" s="196"/>
      <c r="AA11" s="197"/>
      <c r="AB11" s="92"/>
      <c r="AC11" s="196"/>
      <c r="AD11" s="196"/>
      <c r="AE11" s="196"/>
      <c r="AF11" s="197"/>
      <c r="AG11" s="92"/>
      <c r="AH11" s="196"/>
      <c r="AI11" s="196"/>
      <c r="AJ11" s="196"/>
      <c r="AK11" s="197"/>
      <c r="AL11" s="93"/>
      <c r="AM11" s="93"/>
      <c r="AN11" s="94"/>
      <c r="AO11" s="94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  <c r="IR11" s="198"/>
      <c r="IS11" s="198"/>
      <c r="IT11" s="198"/>
      <c r="IU11" s="198"/>
      <c r="IV11" s="198"/>
      <c r="IW11" s="198"/>
      <c r="IX11" s="198"/>
      <c r="IY11" s="198"/>
      <c r="IZ11" s="198"/>
      <c r="JA11" s="198"/>
      <c r="JB11" s="198"/>
      <c r="JC11" s="198"/>
      <c r="JD11" s="198"/>
      <c r="JE11" s="198"/>
      <c r="JF11" s="198"/>
      <c r="JG11" s="198"/>
      <c r="JH11" s="198"/>
      <c r="JI11" s="198"/>
      <c r="JJ11" s="198"/>
      <c r="JK11" s="198"/>
      <c r="JL11" s="198"/>
      <c r="JM11" s="198"/>
      <c r="JN11" s="198"/>
      <c r="JO11" s="198"/>
      <c r="JP11" s="198"/>
      <c r="JQ11" s="198"/>
      <c r="JR11" s="198"/>
      <c r="JS11" s="198"/>
      <c r="JT11" s="198"/>
      <c r="JU11" s="198"/>
      <c r="JV11" s="198"/>
      <c r="JW11" s="198"/>
      <c r="JX11" s="198"/>
      <c r="JY11" s="198"/>
      <c r="JZ11" s="198"/>
      <c r="KA11" s="198"/>
      <c r="KB11" s="198"/>
      <c r="KC11" s="198"/>
      <c r="KD11" s="198"/>
      <c r="KE11" s="198"/>
      <c r="KF11" s="198"/>
      <c r="KG11" s="198"/>
      <c r="KH11" s="198"/>
      <c r="KI11" s="198"/>
      <c r="KJ11" s="198"/>
      <c r="KK11" s="198"/>
      <c r="KL11" s="198"/>
      <c r="KM11" s="198"/>
      <c r="KN11" s="198"/>
      <c r="KO11" s="198"/>
      <c r="KP11" s="198"/>
      <c r="KQ11" s="198"/>
      <c r="KR11" s="198"/>
      <c r="KS11" s="198"/>
      <c r="KT11" s="198"/>
      <c r="KU11" s="198"/>
      <c r="KV11" s="198"/>
      <c r="KW11" s="198"/>
      <c r="KX11" s="198"/>
      <c r="KY11" s="198"/>
      <c r="KZ11" s="198"/>
      <c r="LA11" s="198"/>
      <c r="LB11" s="198"/>
      <c r="LC11" s="198"/>
      <c r="LD11" s="198"/>
      <c r="LE11" s="198"/>
      <c r="LF11" s="198"/>
      <c r="LG11" s="198"/>
      <c r="LH11" s="198"/>
      <c r="LI11" s="198"/>
      <c r="LJ11" s="198"/>
      <c r="LK11" s="198"/>
      <c r="LL11" s="198"/>
      <c r="LM11" s="198"/>
      <c r="LN11" s="198"/>
      <c r="LO11" s="198"/>
      <c r="LP11" s="198"/>
      <c r="LQ11" s="198"/>
      <c r="LR11" s="198"/>
      <c r="LS11" s="198"/>
      <c r="LT11" s="198"/>
      <c r="LU11" s="198"/>
      <c r="LV11" s="198"/>
      <c r="LW11" s="198"/>
      <c r="LX11" s="198"/>
      <c r="LY11" s="198"/>
      <c r="LZ11" s="198"/>
      <c r="MA11" s="198"/>
      <c r="MB11" s="198"/>
      <c r="MC11" s="198"/>
      <c r="MD11" s="198"/>
      <c r="ME11" s="198"/>
      <c r="MF11" s="198"/>
      <c r="MG11" s="198"/>
      <c r="MH11" s="198"/>
      <c r="MI11" s="198"/>
      <c r="MJ11" s="198"/>
      <c r="MK11" s="198"/>
      <c r="ML11" s="198"/>
      <c r="MM11" s="198"/>
      <c r="MN11" s="198"/>
      <c r="MO11" s="198"/>
      <c r="MP11" s="198"/>
      <c r="MQ11" s="198"/>
      <c r="MR11" s="198"/>
      <c r="MS11" s="198"/>
      <c r="MT11" s="198"/>
      <c r="MU11" s="198"/>
      <c r="MV11" s="198"/>
      <c r="MW11" s="198"/>
      <c r="MX11" s="198"/>
      <c r="MY11" s="198"/>
      <c r="MZ11" s="198"/>
      <c r="NA11" s="198"/>
      <c r="NB11" s="198"/>
      <c r="NC11" s="198"/>
      <c r="ND11" s="198"/>
      <c r="NE11" s="198"/>
      <c r="NF11" s="198"/>
      <c r="NG11" s="198"/>
      <c r="NH11" s="198"/>
      <c r="NI11" s="198"/>
      <c r="NJ11" s="198"/>
      <c r="NK11" s="198"/>
      <c r="NL11" s="198"/>
      <c r="NM11" s="198"/>
      <c r="NN11" s="198"/>
      <c r="NO11" s="198"/>
      <c r="NP11" s="198"/>
      <c r="NQ11" s="198"/>
      <c r="NR11" s="198"/>
      <c r="NS11" s="198"/>
      <c r="NT11" s="198"/>
      <c r="NU11" s="198"/>
      <c r="NV11" s="198"/>
      <c r="NW11" s="198"/>
      <c r="NX11" s="198"/>
      <c r="NY11" s="198"/>
      <c r="NZ11" s="198"/>
      <c r="OA11" s="198"/>
      <c r="OB11" s="198"/>
      <c r="OC11" s="198"/>
      <c r="OD11" s="198"/>
      <c r="OE11" s="198"/>
      <c r="OF11" s="198"/>
      <c r="OG11" s="198"/>
      <c r="OH11" s="198"/>
      <c r="OI11" s="198"/>
      <c r="OJ11" s="198"/>
      <c r="OK11" s="198"/>
      <c r="OL11" s="198"/>
      <c r="OM11" s="198"/>
      <c r="ON11" s="198"/>
      <c r="OO11" s="198"/>
      <c r="OP11" s="198"/>
      <c r="OQ11" s="198"/>
      <c r="OR11" s="198"/>
      <c r="OS11" s="198"/>
      <c r="OT11" s="198"/>
      <c r="OU11" s="198"/>
      <c r="OV11" s="198"/>
      <c r="OW11" s="198"/>
      <c r="OX11" s="198"/>
      <c r="OY11" s="198"/>
      <c r="OZ11" s="198"/>
      <c r="PA11" s="198"/>
      <c r="PB11" s="198"/>
      <c r="PC11" s="198"/>
      <c r="PD11" s="198"/>
      <c r="PE11" s="198"/>
      <c r="PF11" s="198"/>
      <c r="PG11" s="198"/>
      <c r="PH11" s="198"/>
      <c r="PI11" s="198"/>
      <c r="PJ11" s="198"/>
      <c r="PK11" s="198"/>
      <c r="PL11" s="198"/>
    </row>
    <row r="12" spans="1:428" s="31" customFormat="1" ht="12">
      <c r="A12" s="87" t="s">
        <v>132</v>
      </c>
      <c r="B12" s="237" t="s">
        <v>210</v>
      </c>
      <c r="C12" s="238"/>
      <c r="D12" s="194">
        <f t="shared" si="0"/>
        <v>38.017115414142623</v>
      </c>
      <c r="E12" s="194">
        <v>14.893480865478518</v>
      </c>
      <c r="F12" s="194">
        <v>16.279579747200021</v>
      </c>
      <c r="G12" s="194">
        <v>6.8440548014640807</v>
      </c>
      <c r="H12" s="88">
        <v>54.763323938369808</v>
      </c>
      <c r="I12" s="194">
        <v>4.9000000000000004</v>
      </c>
      <c r="J12" s="194">
        <v>22.863323938369799</v>
      </c>
      <c r="K12" s="194">
        <v>20.3</v>
      </c>
      <c r="L12" s="195">
        <v>6.7</v>
      </c>
      <c r="M12" s="88">
        <v>36.700000000000003</v>
      </c>
      <c r="N12" s="194">
        <v>3.9</v>
      </c>
      <c r="O12" s="194">
        <v>21</v>
      </c>
      <c r="P12" s="194">
        <v>11.8</v>
      </c>
      <c r="Q12" s="195"/>
      <c r="R12" s="88"/>
      <c r="S12" s="194"/>
      <c r="T12" s="194"/>
      <c r="U12" s="194"/>
      <c r="V12" s="195"/>
      <c r="W12" s="88"/>
      <c r="X12" s="194"/>
      <c r="Y12" s="194"/>
      <c r="Z12" s="194"/>
      <c r="AA12" s="195"/>
      <c r="AB12" s="88"/>
      <c r="AC12" s="194"/>
      <c r="AD12" s="194"/>
      <c r="AE12" s="194"/>
      <c r="AF12" s="195"/>
      <c r="AG12" s="88"/>
      <c r="AH12" s="194"/>
      <c r="AI12" s="194"/>
      <c r="AJ12" s="194"/>
      <c r="AK12" s="195"/>
      <c r="AL12" s="89"/>
      <c r="AM12" s="89"/>
      <c r="AN12" s="90"/>
      <c r="AO12" s="90"/>
      <c r="AP12" s="188"/>
      <c r="AQ12" s="188"/>
      <c r="AR12" s="187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188"/>
      <c r="DQ12" s="188"/>
      <c r="DR12" s="188"/>
      <c r="DS12" s="188"/>
      <c r="DT12" s="188"/>
      <c r="DU12" s="188"/>
      <c r="DV12" s="188"/>
      <c r="DW12" s="188"/>
      <c r="DX12" s="188"/>
      <c r="DY12" s="188"/>
      <c r="DZ12" s="188"/>
      <c r="EA12" s="188"/>
      <c r="EB12" s="188"/>
      <c r="EC12" s="188"/>
      <c r="ED12" s="188"/>
      <c r="EE12" s="188"/>
      <c r="EF12" s="188"/>
      <c r="EG12" s="188"/>
      <c r="EH12" s="188"/>
      <c r="EI12" s="188"/>
      <c r="EJ12" s="188"/>
      <c r="EK12" s="188"/>
      <c r="EL12" s="188"/>
      <c r="EM12" s="188"/>
      <c r="EN12" s="188"/>
      <c r="EO12" s="188"/>
      <c r="EP12" s="188"/>
      <c r="EQ12" s="188"/>
      <c r="ER12" s="188"/>
      <c r="ES12" s="188"/>
      <c r="ET12" s="188"/>
      <c r="EU12" s="188"/>
      <c r="EV12" s="188"/>
      <c r="EW12" s="188"/>
      <c r="EX12" s="188"/>
      <c r="EY12" s="188"/>
      <c r="EZ12" s="188"/>
      <c r="FA12" s="188"/>
      <c r="FB12" s="188"/>
      <c r="FC12" s="188"/>
      <c r="FD12" s="188"/>
      <c r="FE12" s="188"/>
      <c r="FF12" s="188"/>
      <c r="FG12" s="188"/>
      <c r="FH12" s="188"/>
      <c r="FI12" s="188"/>
      <c r="FJ12" s="188"/>
      <c r="FK12" s="188"/>
      <c r="FL12" s="188"/>
      <c r="FM12" s="188"/>
      <c r="FN12" s="188"/>
      <c r="FO12" s="188"/>
      <c r="FP12" s="188"/>
      <c r="FQ12" s="188"/>
      <c r="FR12" s="188"/>
      <c r="FS12" s="188"/>
      <c r="FT12" s="188"/>
      <c r="FU12" s="188"/>
      <c r="FV12" s="188"/>
      <c r="FW12" s="188"/>
      <c r="FX12" s="188"/>
      <c r="FY12" s="188"/>
      <c r="FZ12" s="188"/>
      <c r="GA12" s="188"/>
      <c r="GB12" s="188"/>
      <c r="GC12" s="188"/>
      <c r="GD12" s="188"/>
      <c r="GE12" s="188"/>
      <c r="GF12" s="188"/>
      <c r="GG12" s="188"/>
      <c r="GH12" s="188"/>
      <c r="GI12" s="188"/>
      <c r="GJ12" s="188"/>
      <c r="GK12" s="188"/>
      <c r="GL12" s="188"/>
      <c r="GM12" s="188"/>
      <c r="GN12" s="188"/>
      <c r="GO12" s="188"/>
      <c r="GP12" s="188"/>
      <c r="GQ12" s="188"/>
      <c r="GR12" s="188"/>
      <c r="GS12" s="188"/>
      <c r="GT12" s="188"/>
      <c r="GU12" s="188"/>
      <c r="GV12" s="188"/>
      <c r="GW12" s="188"/>
      <c r="GX12" s="188"/>
      <c r="GY12" s="188"/>
      <c r="GZ12" s="188"/>
      <c r="HA12" s="188"/>
      <c r="HB12" s="188"/>
      <c r="HC12" s="188"/>
      <c r="HD12" s="188"/>
      <c r="HE12" s="188"/>
      <c r="HF12" s="188"/>
      <c r="HG12" s="188"/>
      <c r="HH12" s="188"/>
      <c r="HI12" s="188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8"/>
      <c r="IF12" s="188"/>
      <c r="IG12" s="188"/>
      <c r="IH12" s="188"/>
      <c r="II12" s="188"/>
      <c r="IJ12" s="188"/>
      <c r="IK12" s="188"/>
      <c r="IL12" s="188"/>
      <c r="IM12" s="188"/>
      <c r="IN12" s="188"/>
      <c r="IO12" s="188"/>
      <c r="IP12" s="188"/>
      <c r="IQ12" s="188"/>
      <c r="IR12" s="188"/>
      <c r="IS12" s="188"/>
      <c r="IT12" s="188"/>
      <c r="IU12" s="188"/>
      <c r="IV12" s="188"/>
      <c r="IW12" s="188"/>
      <c r="IX12" s="188"/>
      <c r="IY12" s="188"/>
      <c r="IZ12" s="188"/>
      <c r="JA12" s="188"/>
      <c r="JB12" s="188"/>
      <c r="JC12" s="188"/>
      <c r="JD12" s="188"/>
      <c r="JE12" s="188"/>
      <c r="JF12" s="188"/>
      <c r="JG12" s="188"/>
      <c r="JH12" s="188"/>
      <c r="JI12" s="188"/>
      <c r="JJ12" s="188"/>
      <c r="JK12" s="188"/>
      <c r="JL12" s="188"/>
      <c r="JM12" s="188"/>
      <c r="JN12" s="188"/>
      <c r="JO12" s="188"/>
      <c r="JP12" s="188"/>
      <c r="JQ12" s="188"/>
      <c r="JR12" s="188"/>
      <c r="JS12" s="188"/>
      <c r="JT12" s="188"/>
      <c r="JU12" s="188"/>
      <c r="JV12" s="188"/>
      <c r="JW12" s="188"/>
      <c r="JX12" s="188"/>
      <c r="JY12" s="188"/>
      <c r="JZ12" s="188"/>
      <c r="KA12" s="188"/>
      <c r="KB12" s="188"/>
      <c r="KC12" s="188"/>
      <c r="KD12" s="188"/>
      <c r="KE12" s="188"/>
      <c r="KF12" s="188"/>
      <c r="KG12" s="188"/>
      <c r="KH12" s="188"/>
      <c r="KI12" s="188"/>
      <c r="KJ12" s="188"/>
      <c r="KK12" s="188"/>
      <c r="KL12" s="188"/>
      <c r="KM12" s="188"/>
      <c r="KN12" s="188"/>
      <c r="KO12" s="188"/>
      <c r="KP12" s="188"/>
      <c r="KQ12" s="188"/>
      <c r="KR12" s="188"/>
      <c r="KS12" s="188"/>
      <c r="KT12" s="188"/>
      <c r="KU12" s="188"/>
      <c r="KV12" s="188"/>
      <c r="KW12" s="188"/>
      <c r="KX12" s="188"/>
      <c r="KY12" s="188"/>
      <c r="KZ12" s="188"/>
      <c r="LA12" s="188"/>
      <c r="LB12" s="188"/>
      <c r="LC12" s="188"/>
      <c r="LD12" s="188"/>
      <c r="LE12" s="188"/>
      <c r="LF12" s="188"/>
      <c r="LG12" s="188"/>
      <c r="LH12" s="188"/>
      <c r="LI12" s="188"/>
      <c r="LJ12" s="188"/>
      <c r="LK12" s="188"/>
      <c r="LL12" s="188"/>
      <c r="LM12" s="188"/>
      <c r="LN12" s="188"/>
      <c r="LO12" s="188"/>
      <c r="LP12" s="188"/>
      <c r="LQ12" s="188"/>
      <c r="LR12" s="188"/>
      <c r="LS12" s="188"/>
      <c r="LT12" s="188"/>
      <c r="LU12" s="188"/>
      <c r="LV12" s="188"/>
      <c r="LW12" s="188"/>
      <c r="LX12" s="188"/>
      <c r="LY12" s="188"/>
      <c r="LZ12" s="188"/>
      <c r="MA12" s="188"/>
      <c r="MB12" s="188"/>
      <c r="MC12" s="188"/>
      <c r="MD12" s="188"/>
      <c r="ME12" s="188"/>
      <c r="MF12" s="188"/>
      <c r="MG12" s="188"/>
      <c r="MH12" s="188"/>
      <c r="MI12" s="188"/>
      <c r="MJ12" s="188"/>
      <c r="MK12" s="188"/>
      <c r="ML12" s="188"/>
      <c r="MM12" s="188"/>
      <c r="MN12" s="188"/>
      <c r="MO12" s="188"/>
      <c r="MP12" s="188"/>
      <c r="MQ12" s="188"/>
      <c r="MR12" s="188"/>
      <c r="MS12" s="188"/>
      <c r="MT12" s="188"/>
      <c r="MU12" s="188"/>
      <c r="MV12" s="188"/>
      <c r="MW12" s="188"/>
      <c r="MX12" s="188"/>
      <c r="MY12" s="188"/>
      <c r="MZ12" s="188"/>
      <c r="NA12" s="188"/>
      <c r="NB12" s="188"/>
      <c r="NC12" s="188"/>
      <c r="ND12" s="188"/>
      <c r="NE12" s="188"/>
      <c r="NF12" s="188"/>
      <c r="NG12" s="188"/>
      <c r="NH12" s="188"/>
      <c r="NI12" s="188"/>
      <c r="NJ12" s="188"/>
      <c r="NK12" s="188"/>
      <c r="NL12" s="188"/>
      <c r="NM12" s="188"/>
      <c r="NN12" s="188"/>
      <c r="NO12" s="188"/>
      <c r="NP12" s="188"/>
      <c r="NQ12" s="188"/>
      <c r="NR12" s="188"/>
      <c r="NS12" s="188"/>
      <c r="NT12" s="188"/>
      <c r="NU12" s="188"/>
      <c r="NV12" s="188"/>
      <c r="NW12" s="188"/>
      <c r="NX12" s="188"/>
      <c r="NY12" s="188"/>
      <c r="NZ12" s="188"/>
      <c r="OA12" s="188"/>
      <c r="OB12" s="188"/>
      <c r="OC12" s="188"/>
      <c r="OD12" s="188"/>
      <c r="OE12" s="188"/>
      <c r="OF12" s="188"/>
      <c r="OG12" s="188"/>
      <c r="OH12" s="188"/>
      <c r="OI12" s="188"/>
      <c r="OJ12" s="188"/>
      <c r="OK12" s="188"/>
      <c r="OL12" s="188"/>
      <c r="OM12" s="188"/>
      <c r="ON12" s="188"/>
      <c r="OO12" s="188"/>
      <c r="OP12" s="188"/>
      <c r="OQ12" s="188"/>
      <c r="OR12" s="188"/>
      <c r="OS12" s="188"/>
      <c r="OT12" s="188"/>
      <c r="OU12" s="188"/>
      <c r="OV12" s="188"/>
      <c r="OW12" s="188"/>
      <c r="OX12" s="188"/>
      <c r="OY12" s="188"/>
      <c r="OZ12" s="188"/>
      <c r="PA12" s="188"/>
      <c r="PB12" s="188"/>
      <c r="PC12" s="188"/>
      <c r="PD12" s="188"/>
      <c r="PE12" s="188"/>
      <c r="PF12" s="188"/>
      <c r="PG12" s="188"/>
      <c r="PH12" s="188"/>
      <c r="PI12" s="188"/>
      <c r="PJ12" s="188"/>
      <c r="PK12" s="188"/>
      <c r="PL12" s="188"/>
    </row>
    <row r="13" spans="1:428" s="28" customFormat="1" ht="12">
      <c r="A13" s="91" t="s">
        <v>127</v>
      </c>
      <c r="B13" s="235" t="s">
        <v>210</v>
      </c>
      <c r="C13" s="236"/>
      <c r="D13" s="196">
        <f t="shared" si="0"/>
        <v>62.599992250442511</v>
      </c>
      <c r="E13" s="196">
        <v>17.900794871330262</v>
      </c>
      <c r="F13" s="196">
        <v>20.324869163513188</v>
      </c>
      <c r="G13" s="196">
        <v>24.374328215599064</v>
      </c>
      <c r="H13" s="92">
        <v>96.7</v>
      </c>
      <c r="I13" s="196">
        <v>26</v>
      </c>
      <c r="J13" s="196">
        <v>20.2</v>
      </c>
      <c r="K13" s="196">
        <v>19</v>
      </c>
      <c r="L13" s="197">
        <v>31.5</v>
      </c>
      <c r="M13" s="92">
        <v>35.200000000000003</v>
      </c>
      <c r="N13" s="196">
        <v>30.2</v>
      </c>
      <c r="O13" s="196">
        <v>5</v>
      </c>
      <c r="P13" s="196"/>
      <c r="Q13" s="197"/>
      <c r="R13" s="92"/>
      <c r="S13" s="196"/>
      <c r="T13" s="196"/>
      <c r="U13" s="196"/>
      <c r="V13" s="197"/>
      <c r="W13" s="92"/>
      <c r="X13" s="196"/>
      <c r="Y13" s="196"/>
      <c r="Z13" s="196"/>
      <c r="AA13" s="197"/>
      <c r="AB13" s="92"/>
      <c r="AC13" s="196"/>
      <c r="AD13" s="196"/>
      <c r="AE13" s="196"/>
      <c r="AF13" s="197"/>
      <c r="AG13" s="92"/>
      <c r="AH13" s="196"/>
      <c r="AI13" s="196"/>
      <c r="AJ13" s="196"/>
      <c r="AK13" s="197"/>
      <c r="AL13" s="93"/>
      <c r="AM13" s="93"/>
      <c r="AN13" s="94"/>
      <c r="AO13" s="94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  <c r="IO13" s="198"/>
      <c r="IP13" s="198"/>
      <c r="IQ13" s="198"/>
      <c r="IR13" s="198"/>
      <c r="IS13" s="198"/>
      <c r="IT13" s="198"/>
      <c r="IU13" s="198"/>
      <c r="IV13" s="198"/>
      <c r="IW13" s="198"/>
      <c r="IX13" s="198"/>
      <c r="IY13" s="198"/>
      <c r="IZ13" s="198"/>
      <c r="JA13" s="198"/>
      <c r="JB13" s="198"/>
      <c r="JC13" s="198"/>
      <c r="JD13" s="198"/>
      <c r="JE13" s="198"/>
      <c r="JF13" s="198"/>
      <c r="JG13" s="198"/>
      <c r="JH13" s="198"/>
      <c r="JI13" s="198"/>
      <c r="JJ13" s="198"/>
      <c r="JK13" s="198"/>
      <c r="JL13" s="198"/>
      <c r="JM13" s="198"/>
      <c r="JN13" s="198"/>
      <c r="JO13" s="198"/>
      <c r="JP13" s="198"/>
      <c r="JQ13" s="198"/>
      <c r="JR13" s="198"/>
      <c r="JS13" s="198"/>
      <c r="JT13" s="198"/>
      <c r="JU13" s="198"/>
      <c r="JV13" s="198"/>
      <c r="JW13" s="198"/>
      <c r="JX13" s="198"/>
      <c r="JY13" s="198"/>
      <c r="JZ13" s="198"/>
      <c r="KA13" s="198"/>
      <c r="KB13" s="198"/>
      <c r="KC13" s="198"/>
      <c r="KD13" s="198"/>
      <c r="KE13" s="198"/>
      <c r="KF13" s="198"/>
      <c r="KG13" s="198"/>
      <c r="KH13" s="198"/>
      <c r="KI13" s="198"/>
      <c r="KJ13" s="198"/>
      <c r="KK13" s="198"/>
      <c r="KL13" s="198"/>
      <c r="KM13" s="198"/>
      <c r="KN13" s="198"/>
      <c r="KO13" s="198"/>
      <c r="KP13" s="198"/>
      <c r="KQ13" s="198"/>
      <c r="KR13" s="198"/>
      <c r="KS13" s="198"/>
      <c r="KT13" s="198"/>
      <c r="KU13" s="198"/>
      <c r="KV13" s="198"/>
      <c r="KW13" s="198"/>
      <c r="KX13" s="198"/>
      <c r="KY13" s="198"/>
      <c r="KZ13" s="198"/>
      <c r="LA13" s="198"/>
      <c r="LB13" s="198"/>
      <c r="LC13" s="198"/>
      <c r="LD13" s="198"/>
      <c r="LE13" s="198"/>
      <c r="LF13" s="198"/>
      <c r="LG13" s="198"/>
      <c r="LH13" s="198"/>
      <c r="LI13" s="198"/>
      <c r="LJ13" s="198"/>
      <c r="LK13" s="198"/>
      <c r="LL13" s="198"/>
      <c r="LM13" s="198"/>
      <c r="LN13" s="198"/>
      <c r="LO13" s="198"/>
      <c r="LP13" s="198"/>
      <c r="LQ13" s="198"/>
      <c r="LR13" s="198"/>
      <c r="LS13" s="198"/>
      <c r="LT13" s="198"/>
      <c r="LU13" s="198"/>
      <c r="LV13" s="198"/>
      <c r="LW13" s="198"/>
      <c r="LX13" s="198"/>
      <c r="LY13" s="198"/>
      <c r="LZ13" s="198"/>
      <c r="MA13" s="198"/>
      <c r="MB13" s="198"/>
      <c r="MC13" s="198"/>
      <c r="MD13" s="198"/>
      <c r="ME13" s="198"/>
      <c r="MF13" s="198"/>
      <c r="MG13" s="198"/>
      <c r="MH13" s="198"/>
      <c r="MI13" s="198"/>
      <c r="MJ13" s="198"/>
      <c r="MK13" s="198"/>
      <c r="ML13" s="198"/>
      <c r="MM13" s="198"/>
      <c r="MN13" s="198"/>
      <c r="MO13" s="198"/>
      <c r="MP13" s="198"/>
      <c r="MQ13" s="198"/>
      <c r="MR13" s="198"/>
      <c r="MS13" s="198"/>
      <c r="MT13" s="198"/>
      <c r="MU13" s="198"/>
      <c r="MV13" s="198"/>
      <c r="MW13" s="198"/>
      <c r="MX13" s="198"/>
      <c r="MY13" s="198"/>
      <c r="MZ13" s="198"/>
      <c r="NA13" s="198"/>
      <c r="NB13" s="198"/>
      <c r="NC13" s="198"/>
      <c r="ND13" s="198"/>
      <c r="NE13" s="198"/>
      <c r="NF13" s="198"/>
      <c r="NG13" s="198"/>
      <c r="NH13" s="198"/>
      <c r="NI13" s="198"/>
      <c r="NJ13" s="198"/>
      <c r="NK13" s="198"/>
      <c r="NL13" s="198"/>
      <c r="NM13" s="198"/>
      <c r="NN13" s="198"/>
      <c r="NO13" s="198"/>
      <c r="NP13" s="198"/>
      <c r="NQ13" s="198"/>
      <c r="NR13" s="198"/>
      <c r="NS13" s="198"/>
      <c r="NT13" s="198"/>
      <c r="NU13" s="198"/>
      <c r="NV13" s="198"/>
      <c r="NW13" s="198"/>
      <c r="NX13" s="198"/>
      <c r="NY13" s="198"/>
      <c r="NZ13" s="198"/>
      <c r="OA13" s="198"/>
      <c r="OB13" s="198"/>
      <c r="OC13" s="198"/>
      <c r="OD13" s="198"/>
      <c r="OE13" s="198"/>
      <c r="OF13" s="198"/>
      <c r="OG13" s="198"/>
      <c r="OH13" s="198"/>
      <c r="OI13" s="198"/>
      <c r="OJ13" s="198"/>
      <c r="OK13" s="198"/>
      <c r="OL13" s="198"/>
      <c r="OM13" s="198"/>
      <c r="ON13" s="198"/>
      <c r="OO13" s="198"/>
      <c r="OP13" s="198"/>
      <c r="OQ13" s="198"/>
      <c r="OR13" s="198"/>
      <c r="OS13" s="198"/>
      <c r="OT13" s="198"/>
      <c r="OU13" s="198"/>
      <c r="OV13" s="198"/>
      <c r="OW13" s="198"/>
      <c r="OX13" s="198"/>
      <c r="OY13" s="198"/>
      <c r="OZ13" s="198"/>
      <c r="PA13" s="198"/>
      <c r="PB13" s="198"/>
      <c r="PC13" s="198"/>
      <c r="PD13" s="198"/>
      <c r="PE13" s="198"/>
      <c r="PF13" s="198"/>
      <c r="PG13" s="198"/>
      <c r="PH13" s="198"/>
      <c r="PI13" s="198"/>
      <c r="PJ13" s="198"/>
      <c r="PK13" s="198"/>
      <c r="PL13" s="198"/>
    </row>
    <row r="14" spans="1:428" s="31" customFormat="1" ht="12">
      <c r="A14" s="87" t="s">
        <v>54</v>
      </c>
      <c r="B14" s="237" t="s">
        <v>209</v>
      </c>
      <c r="C14" s="238"/>
      <c r="D14" s="194">
        <f t="shared" si="0"/>
        <v>310.42143840019895</v>
      </c>
      <c r="E14" s="194">
        <v>159.89959918132655</v>
      </c>
      <c r="F14" s="194">
        <v>107.89616239448496</v>
      </c>
      <c r="G14" s="194">
        <v>42.625676824387405</v>
      </c>
      <c r="H14" s="88">
        <v>32.93233760214774</v>
      </c>
      <c r="I14" s="194">
        <v>14.5</v>
      </c>
      <c r="J14" s="194">
        <v>9.2743628003612635</v>
      </c>
      <c r="K14" s="194">
        <v>7.2579748017864762</v>
      </c>
      <c r="L14" s="195">
        <v>1.9</v>
      </c>
      <c r="M14" s="88">
        <v>1.1000000000000001</v>
      </c>
      <c r="N14" s="194">
        <v>1.1000000000000001</v>
      </c>
      <c r="O14" s="194"/>
      <c r="P14" s="194"/>
      <c r="Q14" s="195"/>
      <c r="R14" s="88"/>
      <c r="S14" s="194"/>
      <c r="T14" s="194"/>
      <c r="U14" s="194"/>
      <c r="V14" s="195"/>
      <c r="W14" s="88"/>
      <c r="X14" s="194"/>
      <c r="Y14" s="194"/>
      <c r="Z14" s="194"/>
      <c r="AA14" s="195"/>
      <c r="AB14" s="88"/>
      <c r="AC14" s="194"/>
      <c r="AD14" s="194"/>
      <c r="AE14" s="194"/>
      <c r="AF14" s="195"/>
      <c r="AG14" s="88"/>
      <c r="AH14" s="194"/>
      <c r="AI14" s="194"/>
      <c r="AJ14" s="194"/>
      <c r="AK14" s="195"/>
      <c r="AL14" s="89"/>
      <c r="AM14" s="89"/>
      <c r="AN14" s="90"/>
      <c r="AO14" s="90"/>
      <c r="AP14" s="188"/>
      <c r="AQ14" s="188"/>
      <c r="AR14" s="187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  <c r="DW14" s="188"/>
      <c r="DX14" s="188"/>
      <c r="DY14" s="188"/>
      <c r="DZ14" s="188"/>
      <c r="EA14" s="188"/>
      <c r="EB14" s="188"/>
      <c r="EC14" s="188"/>
      <c r="ED14" s="188"/>
      <c r="EE14" s="188"/>
      <c r="EF14" s="188"/>
      <c r="EG14" s="188"/>
      <c r="EH14" s="188"/>
      <c r="EI14" s="188"/>
      <c r="EJ14" s="188"/>
      <c r="EK14" s="188"/>
      <c r="EL14" s="188"/>
      <c r="EM14" s="188"/>
      <c r="EN14" s="188"/>
      <c r="EO14" s="188"/>
      <c r="EP14" s="188"/>
      <c r="EQ14" s="188"/>
      <c r="ER14" s="188"/>
      <c r="ES14" s="188"/>
      <c r="ET14" s="188"/>
      <c r="EU14" s="188"/>
      <c r="EV14" s="188"/>
      <c r="EW14" s="188"/>
      <c r="EX14" s="188"/>
      <c r="EY14" s="188"/>
      <c r="EZ14" s="188"/>
      <c r="FA14" s="188"/>
      <c r="FB14" s="188"/>
      <c r="FC14" s="188"/>
      <c r="FD14" s="188"/>
      <c r="FE14" s="188"/>
      <c r="FF14" s="188"/>
      <c r="FG14" s="188"/>
      <c r="FH14" s="188"/>
      <c r="FI14" s="188"/>
      <c r="FJ14" s="188"/>
      <c r="FK14" s="188"/>
      <c r="FL14" s="188"/>
      <c r="FM14" s="188"/>
      <c r="FN14" s="188"/>
      <c r="FO14" s="188"/>
      <c r="FP14" s="188"/>
      <c r="FQ14" s="188"/>
      <c r="FR14" s="188"/>
      <c r="FS14" s="188"/>
      <c r="FT14" s="188"/>
      <c r="FU14" s="188"/>
      <c r="FV14" s="188"/>
      <c r="FW14" s="188"/>
      <c r="FX14" s="188"/>
      <c r="FY14" s="188"/>
      <c r="FZ14" s="188"/>
      <c r="GA14" s="188"/>
      <c r="GB14" s="188"/>
      <c r="GC14" s="188"/>
      <c r="GD14" s="188"/>
      <c r="GE14" s="188"/>
      <c r="GF14" s="188"/>
      <c r="GG14" s="188"/>
      <c r="GH14" s="188"/>
      <c r="GI14" s="188"/>
      <c r="GJ14" s="188"/>
      <c r="GK14" s="188"/>
      <c r="GL14" s="188"/>
      <c r="GM14" s="188"/>
      <c r="GN14" s="188"/>
      <c r="GO14" s="188"/>
      <c r="GP14" s="188"/>
      <c r="GQ14" s="188"/>
      <c r="GR14" s="188"/>
      <c r="GS14" s="188"/>
      <c r="GT14" s="188"/>
      <c r="GU14" s="188"/>
      <c r="GV14" s="188"/>
      <c r="GW14" s="188"/>
      <c r="GX14" s="188"/>
      <c r="GY14" s="188"/>
      <c r="GZ14" s="188"/>
      <c r="HA14" s="188"/>
      <c r="HB14" s="188"/>
      <c r="HC14" s="188"/>
      <c r="HD14" s="188"/>
      <c r="HE14" s="188"/>
      <c r="HF14" s="188"/>
      <c r="HG14" s="188"/>
      <c r="HH14" s="188"/>
      <c r="HI14" s="188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8"/>
      <c r="IF14" s="188"/>
      <c r="IG14" s="188"/>
      <c r="IH14" s="188"/>
      <c r="II14" s="188"/>
      <c r="IJ14" s="188"/>
      <c r="IK14" s="188"/>
      <c r="IL14" s="188"/>
      <c r="IM14" s="188"/>
      <c r="IN14" s="188"/>
      <c r="IO14" s="188"/>
      <c r="IP14" s="188"/>
      <c r="IQ14" s="188"/>
      <c r="IR14" s="188"/>
      <c r="IS14" s="188"/>
      <c r="IT14" s="188"/>
      <c r="IU14" s="188"/>
      <c r="IV14" s="188"/>
      <c r="IW14" s="188"/>
      <c r="IX14" s="188"/>
      <c r="IY14" s="188"/>
      <c r="IZ14" s="188"/>
      <c r="JA14" s="188"/>
      <c r="JB14" s="188"/>
      <c r="JC14" s="188"/>
      <c r="JD14" s="188"/>
      <c r="JE14" s="188"/>
      <c r="JF14" s="188"/>
      <c r="JG14" s="188"/>
      <c r="JH14" s="188"/>
      <c r="JI14" s="188"/>
      <c r="JJ14" s="188"/>
      <c r="JK14" s="188"/>
      <c r="JL14" s="188"/>
      <c r="JM14" s="188"/>
      <c r="JN14" s="188"/>
      <c r="JO14" s="188"/>
      <c r="JP14" s="188"/>
      <c r="JQ14" s="188"/>
      <c r="JR14" s="188"/>
      <c r="JS14" s="188"/>
      <c r="JT14" s="188"/>
      <c r="JU14" s="188"/>
      <c r="JV14" s="188"/>
      <c r="JW14" s="188"/>
      <c r="JX14" s="188"/>
      <c r="JY14" s="188"/>
      <c r="JZ14" s="188"/>
      <c r="KA14" s="188"/>
      <c r="KB14" s="188"/>
      <c r="KC14" s="188"/>
      <c r="KD14" s="188"/>
      <c r="KE14" s="188"/>
      <c r="KF14" s="188"/>
      <c r="KG14" s="188"/>
      <c r="KH14" s="188"/>
      <c r="KI14" s="188"/>
      <c r="KJ14" s="188"/>
      <c r="KK14" s="188"/>
      <c r="KL14" s="188"/>
      <c r="KM14" s="188"/>
      <c r="KN14" s="188"/>
      <c r="KO14" s="188"/>
      <c r="KP14" s="188"/>
      <c r="KQ14" s="188"/>
      <c r="KR14" s="188"/>
      <c r="KS14" s="188"/>
      <c r="KT14" s="188"/>
      <c r="KU14" s="188"/>
      <c r="KV14" s="188"/>
      <c r="KW14" s="188"/>
      <c r="KX14" s="188"/>
      <c r="KY14" s="188"/>
      <c r="KZ14" s="188"/>
      <c r="LA14" s="188"/>
      <c r="LB14" s="188"/>
      <c r="LC14" s="188"/>
      <c r="LD14" s="188"/>
      <c r="LE14" s="188"/>
      <c r="LF14" s="188"/>
      <c r="LG14" s="188"/>
      <c r="LH14" s="188"/>
      <c r="LI14" s="188"/>
      <c r="LJ14" s="188"/>
      <c r="LK14" s="188"/>
      <c r="LL14" s="188"/>
      <c r="LM14" s="188"/>
      <c r="LN14" s="188"/>
      <c r="LO14" s="188"/>
      <c r="LP14" s="188"/>
      <c r="LQ14" s="188"/>
      <c r="LR14" s="188"/>
      <c r="LS14" s="188"/>
      <c r="LT14" s="188"/>
      <c r="LU14" s="188"/>
      <c r="LV14" s="188"/>
      <c r="LW14" s="188"/>
      <c r="LX14" s="188"/>
      <c r="LY14" s="188"/>
      <c r="LZ14" s="188"/>
      <c r="MA14" s="188"/>
      <c r="MB14" s="188"/>
      <c r="MC14" s="188"/>
      <c r="MD14" s="188"/>
      <c r="ME14" s="188"/>
      <c r="MF14" s="188"/>
      <c r="MG14" s="188"/>
      <c r="MH14" s="188"/>
      <c r="MI14" s="188"/>
      <c r="MJ14" s="188"/>
      <c r="MK14" s="188"/>
      <c r="ML14" s="188"/>
      <c r="MM14" s="188"/>
      <c r="MN14" s="188"/>
      <c r="MO14" s="188"/>
      <c r="MP14" s="188"/>
      <c r="MQ14" s="188"/>
      <c r="MR14" s="188"/>
      <c r="MS14" s="188"/>
      <c r="MT14" s="188"/>
      <c r="MU14" s="188"/>
      <c r="MV14" s="188"/>
      <c r="MW14" s="188"/>
      <c r="MX14" s="188"/>
      <c r="MY14" s="188"/>
      <c r="MZ14" s="188"/>
      <c r="NA14" s="188"/>
      <c r="NB14" s="188"/>
      <c r="NC14" s="188"/>
      <c r="ND14" s="188"/>
      <c r="NE14" s="188"/>
      <c r="NF14" s="188"/>
      <c r="NG14" s="188"/>
      <c r="NH14" s="188"/>
      <c r="NI14" s="188"/>
      <c r="NJ14" s="188"/>
      <c r="NK14" s="188"/>
      <c r="NL14" s="188"/>
      <c r="NM14" s="188"/>
      <c r="NN14" s="188"/>
      <c r="NO14" s="188"/>
      <c r="NP14" s="188"/>
      <c r="NQ14" s="188"/>
      <c r="NR14" s="188"/>
      <c r="NS14" s="188"/>
      <c r="NT14" s="188"/>
      <c r="NU14" s="188"/>
      <c r="NV14" s="188"/>
      <c r="NW14" s="188"/>
      <c r="NX14" s="188"/>
      <c r="NY14" s="188"/>
      <c r="NZ14" s="188"/>
      <c r="OA14" s="188"/>
      <c r="OB14" s="188"/>
      <c r="OC14" s="188"/>
      <c r="OD14" s="188"/>
      <c r="OE14" s="188"/>
      <c r="OF14" s="188"/>
      <c r="OG14" s="188"/>
      <c r="OH14" s="188"/>
      <c r="OI14" s="188"/>
      <c r="OJ14" s="188"/>
      <c r="OK14" s="188"/>
      <c r="OL14" s="188"/>
      <c r="OM14" s="188"/>
      <c r="ON14" s="188"/>
      <c r="OO14" s="188"/>
      <c r="OP14" s="188"/>
      <c r="OQ14" s="188"/>
      <c r="OR14" s="188"/>
      <c r="OS14" s="188"/>
      <c r="OT14" s="188"/>
      <c r="OU14" s="188"/>
      <c r="OV14" s="188"/>
      <c r="OW14" s="188"/>
      <c r="OX14" s="188"/>
      <c r="OY14" s="188"/>
      <c r="OZ14" s="188"/>
      <c r="PA14" s="188"/>
      <c r="PB14" s="188"/>
      <c r="PC14" s="188"/>
      <c r="PD14" s="188"/>
      <c r="PE14" s="188"/>
      <c r="PF14" s="188"/>
      <c r="PG14" s="188"/>
      <c r="PH14" s="188"/>
      <c r="PI14" s="188"/>
      <c r="PJ14" s="188"/>
      <c r="PK14" s="188"/>
      <c r="PL14" s="188"/>
    </row>
    <row r="15" spans="1:428" s="28" customFormat="1" ht="12">
      <c r="A15" s="91" t="s">
        <v>139</v>
      </c>
      <c r="B15" s="235" t="s">
        <v>210</v>
      </c>
      <c r="C15" s="236"/>
      <c r="D15" s="196">
        <f t="shared" si="0"/>
        <v>542.85298048019411</v>
      </c>
      <c r="E15" s="196">
        <v>210.29037652587891</v>
      </c>
      <c r="F15" s="196">
        <v>180.24260443115233</v>
      </c>
      <c r="G15" s="196">
        <v>152.31999952316289</v>
      </c>
      <c r="H15" s="92">
        <v>757.96469964599601</v>
      </c>
      <c r="I15" s="196">
        <v>215.1</v>
      </c>
      <c r="J15" s="196">
        <v>217.96469964599606</v>
      </c>
      <c r="K15" s="196">
        <v>188.10000000000002</v>
      </c>
      <c r="L15" s="197">
        <v>136.80000000000001</v>
      </c>
      <c r="M15" s="92">
        <v>129.5</v>
      </c>
      <c r="N15" s="196">
        <v>129.5</v>
      </c>
      <c r="O15" s="196"/>
      <c r="P15" s="196"/>
      <c r="Q15" s="197"/>
      <c r="R15" s="92"/>
      <c r="S15" s="196"/>
      <c r="T15" s="196"/>
      <c r="U15" s="196"/>
      <c r="V15" s="197"/>
      <c r="W15" s="92"/>
      <c r="X15" s="196"/>
      <c r="Y15" s="196"/>
      <c r="Z15" s="196"/>
      <c r="AA15" s="197"/>
      <c r="AB15" s="92"/>
      <c r="AC15" s="196"/>
      <c r="AD15" s="196"/>
      <c r="AE15" s="196"/>
      <c r="AF15" s="197"/>
      <c r="AG15" s="92"/>
      <c r="AH15" s="196"/>
      <c r="AI15" s="196"/>
      <c r="AJ15" s="196"/>
      <c r="AK15" s="197"/>
      <c r="AL15" s="93"/>
      <c r="AM15" s="93"/>
      <c r="AN15" s="94"/>
      <c r="AO15" s="94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8"/>
      <c r="IF15" s="198"/>
      <c r="IG15" s="198"/>
      <c r="IH15" s="198"/>
      <c r="II15" s="198"/>
      <c r="IJ15" s="198"/>
      <c r="IK15" s="198"/>
      <c r="IL15" s="198"/>
      <c r="IM15" s="198"/>
      <c r="IN15" s="198"/>
      <c r="IO15" s="198"/>
      <c r="IP15" s="198"/>
      <c r="IQ15" s="198"/>
      <c r="IR15" s="198"/>
      <c r="IS15" s="198"/>
      <c r="IT15" s="198"/>
      <c r="IU15" s="198"/>
      <c r="IV15" s="198"/>
      <c r="IW15" s="198"/>
      <c r="IX15" s="198"/>
      <c r="IY15" s="198"/>
      <c r="IZ15" s="198"/>
      <c r="JA15" s="198"/>
      <c r="JB15" s="198"/>
      <c r="JC15" s="198"/>
      <c r="JD15" s="198"/>
      <c r="JE15" s="198"/>
      <c r="JF15" s="198"/>
      <c r="JG15" s="198"/>
      <c r="JH15" s="198"/>
      <c r="JI15" s="198"/>
      <c r="JJ15" s="198"/>
      <c r="JK15" s="198"/>
      <c r="JL15" s="198"/>
      <c r="JM15" s="198"/>
      <c r="JN15" s="198"/>
      <c r="JO15" s="198"/>
      <c r="JP15" s="198"/>
      <c r="JQ15" s="198"/>
      <c r="JR15" s="198"/>
      <c r="JS15" s="198"/>
      <c r="JT15" s="198"/>
      <c r="JU15" s="198"/>
      <c r="JV15" s="198"/>
      <c r="JW15" s="198"/>
      <c r="JX15" s="198"/>
      <c r="JY15" s="198"/>
      <c r="JZ15" s="198"/>
      <c r="KA15" s="198"/>
      <c r="KB15" s="198"/>
      <c r="KC15" s="198"/>
      <c r="KD15" s="198"/>
      <c r="KE15" s="198"/>
      <c r="KF15" s="198"/>
      <c r="KG15" s="198"/>
      <c r="KH15" s="198"/>
      <c r="KI15" s="198"/>
      <c r="KJ15" s="198"/>
      <c r="KK15" s="198"/>
      <c r="KL15" s="198"/>
      <c r="KM15" s="198"/>
      <c r="KN15" s="198"/>
      <c r="KO15" s="198"/>
      <c r="KP15" s="198"/>
      <c r="KQ15" s="198"/>
      <c r="KR15" s="198"/>
      <c r="KS15" s="198"/>
      <c r="KT15" s="198"/>
      <c r="KU15" s="198"/>
      <c r="KV15" s="198"/>
      <c r="KW15" s="198"/>
      <c r="KX15" s="198"/>
      <c r="KY15" s="198"/>
      <c r="KZ15" s="198"/>
      <c r="LA15" s="198"/>
      <c r="LB15" s="198"/>
      <c r="LC15" s="198"/>
      <c r="LD15" s="198"/>
      <c r="LE15" s="198"/>
      <c r="LF15" s="198"/>
      <c r="LG15" s="198"/>
      <c r="LH15" s="198"/>
      <c r="LI15" s="198"/>
      <c r="LJ15" s="198"/>
      <c r="LK15" s="198"/>
      <c r="LL15" s="198"/>
      <c r="LM15" s="198"/>
      <c r="LN15" s="198"/>
      <c r="LO15" s="198"/>
      <c r="LP15" s="198"/>
      <c r="LQ15" s="198"/>
      <c r="LR15" s="198"/>
      <c r="LS15" s="198"/>
      <c r="LT15" s="198"/>
      <c r="LU15" s="198"/>
      <c r="LV15" s="198"/>
      <c r="LW15" s="198"/>
      <c r="LX15" s="198"/>
      <c r="LY15" s="198"/>
      <c r="LZ15" s="198"/>
      <c r="MA15" s="198"/>
      <c r="MB15" s="198"/>
      <c r="MC15" s="198"/>
      <c r="MD15" s="198"/>
      <c r="ME15" s="198"/>
      <c r="MF15" s="198"/>
      <c r="MG15" s="198"/>
      <c r="MH15" s="198"/>
      <c r="MI15" s="198"/>
      <c r="MJ15" s="198"/>
      <c r="MK15" s="198"/>
      <c r="ML15" s="198"/>
      <c r="MM15" s="198"/>
      <c r="MN15" s="198"/>
      <c r="MO15" s="198"/>
      <c r="MP15" s="198"/>
      <c r="MQ15" s="198"/>
      <c r="MR15" s="198"/>
      <c r="MS15" s="198"/>
      <c r="MT15" s="198"/>
      <c r="MU15" s="198"/>
      <c r="MV15" s="198"/>
      <c r="MW15" s="198"/>
      <c r="MX15" s="198"/>
      <c r="MY15" s="198"/>
      <c r="MZ15" s="198"/>
      <c r="NA15" s="198"/>
      <c r="NB15" s="198"/>
      <c r="NC15" s="198"/>
      <c r="ND15" s="198"/>
      <c r="NE15" s="198"/>
      <c r="NF15" s="198"/>
      <c r="NG15" s="198"/>
      <c r="NH15" s="198"/>
      <c r="NI15" s="198"/>
      <c r="NJ15" s="198"/>
      <c r="NK15" s="198"/>
      <c r="NL15" s="198"/>
      <c r="NM15" s="198"/>
      <c r="NN15" s="198"/>
      <c r="NO15" s="198"/>
      <c r="NP15" s="198"/>
      <c r="NQ15" s="198"/>
      <c r="NR15" s="198"/>
      <c r="NS15" s="198"/>
      <c r="NT15" s="198"/>
      <c r="NU15" s="198"/>
      <c r="NV15" s="198"/>
      <c r="NW15" s="198"/>
      <c r="NX15" s="198"/>
      <c r="NY15" s="198"/>
      <c r="NZ15" s="198"/>
      <c r="OA15" s="198"/>
      <c r="OB15" s="198"/>
      <c r="OC15" s="198"/>
      <c r="OD15" s="198"/>
      <c r="OE15" s="198"/>
      <c r="OF15" s="198"/>
      <c r="OG15" s="198"/>
      <c r="OH15" s="198"/>
      <c r="OI15" s="198"/>
      <c r="OJ15" s="198"/>
      <c r="OK15" s="198"/>
      <c r="OL15" s="198"/>
      <c r="OM15" s="198"/>
      <c r="ON15" s="198"/>
      <c r="OO15" s="198"/>
      <c r="OP15" s="198"/>
      <c r="OQ15" s="198"/>
      <c r="OR15" s="198"/>
      <c r="OS15" s="198"/>
      <c r="OT15" s="198"/>
      <c r="OU15" s="198"/>
      <c r="OV15" s="198"/>
      <c r="OW15" s="198"/>
      <c r="OX15" s="198"/>
      <c r="OY15" s="198"/>
      <c r="OZ15" s="198"/>
      <c r="PA15" s="198"/>
      <c r="PB15" s="198"/>
      <c r="PC15" s="198"/>
      <c r="PD15" s="198"/>
      <c r="PE15" s="198"/>
      <c r="PF15" s="198"/>
      <c r="PG15" s="198"/>
      <c r="PH15" s="198"/>
      <c r="PI15" s="198"/>
      <c r="PJ15" s="198"/>
      <c r="PK15" s="198"/>
      <c r="PL15" s="198"/>
    </row>
    <row r="16" spans="1:428" s="29" customFormat="1" ht="12">
      <c r="A16" s="95" t="s">
        <v>137</v>
      </c>
      <c r="B16" s="239" t="s">
        <v>210</v>
      </c>
      <c r="C16" s="240"/>
      <c r="D16" s="199">
        <f t="shared" si="0"/>
        <v>201.41905091350554</v>
      </c>
      <c r="E16" s="199">
        <v>57.465571406249992</v>
      </c>
      <c r="F16" s="199">
        <v>69.261490252494809</v>
      </c>
      <c r="G16" s="199">
        <v>74.691989254760756</v>
      </c>
      <c r="H16" s="96">
        <v>273.50832438430785</v>
      </c>
      <c r="I16" s="199">
        <v>84.7</v>
      </c>
      <c r="J16" s="200">
        <v>62.991932338714591</v>
      </c>
      <c r="K16" s="201">
        <v>64.516392045593264</v>
      </c>
      <c r="L16" s="202">
        <v>61.3</v>
      </c>
      <c r="M16" s="96">
        <v>0</v>
      </c>
      <c r="N16" s="199"/>
      <c r="O16" s="200"/>
      <c r="P16" s="201"/>
      <c r="Q16" s="202"/>
      <c r="R16" s="96"/>
      <c r="S16" s="200"/>
      <c r="T16" s="203"/>
      <c r="U16" s="203"/>
      <c r="V16" s="204"/>
      <c r="W16" s="96"/>
      <c r="X16" s="199"/>
      <c r="Y16" s="199"/>
      <c r="Z16" s="199"/>
      <c r="AA16" s="202"/>
      <c r="AB16" s="96"/>
      <c r="AC16" s="199"/>
      <c r="AD16" s="199"/>
      <c r="AE16" s="199"/>
      <c r="AF16" s="202"/>
      <c r="AG16" s="96"/>
      <c r="AH16" s="199"/>
      <c r="AI16" s="199"/>
      <c r="AJ16" s="199"/>
      <c r="AK16" s="202"/>
      <c r="AL16" s="97"/>
      <c r="AM16" s="97"/>
      <c r="AN16" s="98"/>
      <c r="AO16" s="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8"/>
      <c r="IF16" s="198"/>
      <c r="IG16" s="198"/>
      <c r="IH16" s="198"/>
      <c r="II16" s="198"/>
      <c r="IJ16" s="198"/>
      <c r="IK16" s="198"/>
      <c r="IL16" s="198"/>
      <c r="IM16" s="198"/>
      <c r="IN16" s="198"/>
      <c r="IO16" s="198"/>
      <c r="IP16" s="198"/>
      <c r="IQ16" s="198"/>
      <c r="IR16" s="198"/>
      <c r="IS16" s="198"/>
      <c r="IT16" s="198"/>
      <c r="IU16" s="198"/>
      <c r="IV16" s="198"/>
      <c r="IW16" s="198"/>
      <c r="IX16" s="198"/>
      <c r="IY16" s="198"/>
      <c r="IZ16" s="198"/>
      <c r="JA16" s="198"/>
      <c r="JB16" s="198"/>
      <c r="JC16" s="198"/>
      <c r="JD16" s="198"/>
      <c r="JE16" s="198"/>
      <c r="JF16" s="198"/>
      <c r="JG16" s="198"/>
      <c r="JH16" s="198"/>
      <c r="JI16" s="198"/>
      <c r="JJ16" s="198"/>
      <c r="JK16" s="198"/>
      <c r="JL16" s="198"/>
      <c r="JM16" s="198"/>
      <c r="JN16" s="198"/>
      <c r="JO16" s="198"/>
      <c r="JP16" s="198"/>
      <c r="JQ16" s="198"/>
      <c r="JR16" s="198"/>
      <c r="JS16" s="198"/>
      <c r="JT16" s="198"/>
      <c r="JU16" s="198"/>
      <c r="JV16" s="198"/>
      <c r="JW16" s="198"/>
      <c r="JX16" s="198"/>
      <c r="JY16" s="198"/>
      <c r="JZ16" s="198"/>
      <c r="KA16" s="198"/>
      <c r="KB16" s="198"/>
      <c r="KC16" s="198"/>
      <c r="KD16" s="198"/>
      <c r="KE16" s="198"/>
      <c r="KF16" s="198"/>
      <c r="KG16" s="198"/>
      <c r="KH16" s="198"/>
      <c r="KI16" s="198"/>
      <c r="KJ16" s="198"/>
      <c r="KK16" s="198"/>
      <c r="KL16" s="198"/>
      <c r="KM16" s="198"/>
      <c r="KN16" s="198"/>
      <c r="KO16" s="198"/>
      <c r="KP16" s="198"/>
      <c r="KQ16" s="198"/>
      <c r="KR16" s="198"/>
      <c r="KS16" s="198"/>
      <c r="KT16" s="198"/>
      <c r="KU16" s="198"/>
      <c r="KV16" s="198"/>
      <c r="KW16" s="198"/>
      <c r="KX16" s="198"/>
      <c r="KY16" s="198"/>
      <c r="KZ16" s="198"/>
      <c r="LA16" s="198"/>
      <c r="LB16" s="198"/>
      <c r="LC16" s="198"/>
      <c r="LD16" s="198"/>
      <c r="LE16" s="198"/>
      <c r="LF16" s="198"/>
      <c r="LG16" s="198"/>
      <c r="LH16" s="198"/>
      <c r="LI16" s="198"/>
      <c r="LJ16" s="198"/>
      <c r="LK16" s="198"/>
      <c r="LL16" s="198"/>
      <c r="LM16" s="198"/>
      <c r="LN16" s="198"/>
      <c r="LO16" s="198"/>
      <c r="LP16" s="198"/>
      <c r="LQ16" s="198"/>
      <c r="LR16" s="198"/>
      <c r="LS16" s="198"/>
      <c r="LT16" s="198"/>
      <c r="LU16" s="198"/>
      <c r="LV16" s="198"/>
      <c r="LW16" s="198"/>
      <c r="LX16" s="198"/>
      <c r="LY16" s="198"/>
      <c r="LZ16" s="198"/>
      <c r="MA16" s="198"/>
      <c r="MB16" s="198"/>
      <c r="MC16" s="198"/>
      <c r="MD16" s="198"/>
      <c r="ME16" s="198"/>
      <c r="MF16" s="198"/>
      <c r="MG16" s="198"/>
      <c r="MH16" s="198"/>
      <c r="MI16" s="198"/>
      <c r="MJ16" s="198"/>
      <c r="MK16" s="198"/>
      <c r="ML16" s="198"/>
      <c r="MM16" s="198"/>
      <c r="MN16" s="198"/>
      <c r="MO16" s="198"/>
      <c r="MP16" s="198"/>
      <c r="MQ16" s="198"/>
      <c r="MR16" s="198"/>
      <c r="MS16" s="198"/>
      <c r="MT16" s="198"/>
      <c r="MU16" s="198"/>
      <c r="MV16" s="198"/>
      <c r="MW16" s="198"/>
      <c r="MX16" s="198"/>
      <c r="MY16" s="198"/>
      <c r="MZ16" s="198"/>
      <c r="NA16" s="198"/>
      <c r="NB16" s="198"/>
      <c r="NC16" s="198"/>
      <c r="ND16" s="198"/>
      <c r="NE16" s="198"/>
      <c r="NF16" s="198"/>
      <c r="NG16" s="198"/>
      <c r="NH16" s="198"/>
      <c r="NI16" s="198"/>
      <c r="NJ16" s="198"/>
      <c r="NK16" s="198"/>
      <c r="NL16" s="198"/>
      <c r="NM16" s="198"/>
      <c r="NN16" s="198"/>
      <c r="NO16" s="198"/>
      <c r="NP16" s="198"/>
      <c r="NQ16" s="198"/>
      <c r="NR16" s="198"/>
      <c r="NS16" s="198"/>
      <c r="NT16" s="198"/>
      <c r="NU16" s="198"/>
      <c r="NV16" s="198"/>
      <c r="NW16" s="198"/>
      <c r="NX16" s="198"/>
      <c r="NY16" s="198"/>
      <c r="NZ16" s="198"/>
      <c r="OA16" s="198"/>
      <c r="OB16" s="198"/>
      <c r="OC16" s="198"/>
      <c r="OD16" s="198"/>
      <c r="OE16" s="198"/>
      <c r="OF16" s="198"/>
      <c r="OG16" s="198"/>
      <c r="OH16" s="198"/>
      <c r="OI16" s="198"/>
      <c r="OJ16" s="198"/>
      <c r="OK16" s="198"/>
      <c r="OL16" s="198"/>
      <c r="OM16" s="198"/>
      <c r="ON16" s="198"/>
      <c r="OO16" s="198"/>
      <c r="OP16" s="198"/>
      <c r="OQ16" s="198"/>
      <c r="OR16" s="198"/>
      <c r="OS16" s="198"/>
      <c r="OT16" s="198"/>
      <c r="OU16" s="198"/>
      <c r="OV16" s="198"/>
      <c r="OW16" s="198"/>
      <c r="OX16" s="198"/>
      <c r="OY16" s="198"/>
      <c r="OZ16" s="198"/>
      <c r="PA16" s="198"/>
      <c r="PB16" s="198"/>
      <c r="PC16" s="198"/>
      <c r="PD16" s="198"/>
      <c r="PE16" s="198"/>
      <c r="PF16" s="198"/>
      <c r="PG16" s="198"/>
      <c r="PH16" s="198"/>
      <c r="PI16" s="198"/>
      <c r="PJ16" s="198"/>
      <c r="PK16" s="198"/>
      <c r="PL16" s="198"/>
    </row>
    <row r="17" spans="1:428" s="28" customFormat="1" ht="12">
      <c r="A17" s="91" t="s">
        <v>141</v>
      </c>
      <c r="B17" s="235" t="s">
        <v>210</v>
      </c>
      <c r="C17" s="236"/>
      <c r="D17" s="196">
        <f t="shared" si="0"/>
        <v>36.514580043077473</v>
      </c>
      <c r="E17" s="196">
        <v>14.386663896560668</v>
      </c>
      <c r="F17" s="196">
        <v>14.436250791549682</v>
      </c>
      <c r="G17" s="196">
        <v>7.6916653549671201</v>
      </c>
      <c r="H17" s="92">
        <v>31.258391685485844</v>
      </c>
      <c r="I17" s="196">
        <v>5.4</v>
      </c>
      <c r="J17" s="196">
        <v>21.3</v>
      </c>
      <c r="K17" s="196">
        <v>4.5583916854858408</v>
      </c>
      <c r="L17" s="197"/>
      <c r="M17" s="92">
        <v>0</v>
      </c>
      <c r="N17" s="196"/>
      <c r="O17" s="196"/>
      <c r="P17" s="196"/>
      <c r="Q17" s="197"/>
      <c r="R17" s="92"/>
      <c r="S17" s="196"/>
      <c r="T17" s="196"/>
      <c r="U17" s="196"/>
      <c r="V17" s="197"/>
      <c r="W17" s="92"/>
      <c r="X17" s="196"/>
      <c r="Y17" s="196"/>
      <c r="Z17" s="196"/>
      <c r="AA17" s="197"/>
      <c r="AB17" s="92"/>
      <c r="AC17" s="196"/>
      <c r="AD17" s="196"/>
      <c r="AE17" s="196"/>
      <c r="AF17" s="197"/>
      <c r="AG17" s="92"/>
      <c r="AH17" s="196"/>
      <c r="AI17" s="196"/>
      <c r="AJ17" s="196"/>
      <c r="AK17" s="197"/>
      <c r="AL17" s="93"/>
      <c r="AM17" s="93"/>
      <c r="AN17" s="94"/>
      <c r="AO17" s="94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  <c r="HM17" s="198"/>
      <c r="HN17" s="198"/>
      <c r="HO17" s="198"/>
      <c r="HP17" s="198"/>
      <c r="HQ17" s="198"/>
      <c r="HR17" s="198"/>
      <c r="HS17" s="198"/>
      <c r="HT17" s="198"/>
      <c r="HU17" s="198"/>
      <c r="HV17" s="198"/>
      <c r="HW17" s="198"/>
      <c r="HX17" s="198"/>
      <c r="HY17" s="198"/>
      <c r="HZ17" s="198"/>
      <c r="IA17" s="198"/>
      <c r="IB17" s="198"/>
      <c r="IC17" s="198"/>
      <c r="ID17" s="198"/>
      <c r="IE17" s="198"/>
      <c r="IF17" s="198"/>
      <c r="IG17" s="198"/>
      <c r="IH17" s="198"/>
      <c r="II17" s="198"/>
      <c r="IJ17" s="198"/>
      <c r="IK17" s="198"/>
      <c r="IL17" s="198"/>
      <c r="IM17" s="198"/>
      <c r="IN17" s="198"/>
      <c r="IO17" s="198"/>
      <c r="IP17" s="198"/>
      <c r="IQ17" s="198"/>
      <c r="IR17" s="198"/>
      <c r="IS17" s="198"/>
      <c r="IT17" s="198"/>
      <c r="IU17" s="198"/>
      <c r="IV17" s="198"/>
      <c r="IW17" s="198"/>
      <c r="IX17" s="198"/>
      <c r="IY17" s="198"/>
      <c r="IZ17" s="198"/>
      <c r="JA17" s="198"/>
      <c r="JB17" s="198"/>
      <c r="JC17" s="198"/>
      <c r="JD17" s="198"/>
      <c r="JE17" s="198"/>
      <c r="JF17" s="198"/>
      <c r="JG17" s="198"/>
      <c r="JH17" s="198"/>
      <c r="JI17" s="198"/>
      <c r="JJ17" s="198"/>
      <c r="JK17" s="198"/>
      <c r="JL17" s="198"/>
      <c r="JM17" s="198"/>
      <c r="JN17" s="198"/>
      <c r="JO17" s="198"/>
      <c r="JP17" s="198"/>
      <c r="JQ17" s="198"/>
      <c r="JR17" s="198"/>
      <c r="JS17" s="198"/>
      <c r="JT17" s="198"/>
      <c r="JU17" s="198"/>
      <c r="JV17" s="198"/>
      <c r="JW17" s="198"/>
      <c r="JX17" s="198"/>
      <c r="JY17" s="198"/>
      <c r="JZ17" s="198"/>
      <c r="KA17" s="198"/>
      <c r="KB17" s="198"/>
      <c r="KC17" s="198"/>
      <c r="KD17" s="198"/>
      <c r="KE17" s="198"/>
      <c r="KF17" s="198"/>
      <c r="KG17" s="198"/>
      <c r="KH17" s="198"/>
      <c r="KI17" s="198"/>
      <c r="KJ17" s="198"/>
      <c r="KK17" s="198"/>
      <c r="KL17" s="198"/>
      <c r="KM17" s="198"/>
      <c r="KN17" s="198"/>
      <c r="KO17" s="198"/>
      <c r="KP17" s="198"/>
      <c r="KQ17" s="198"/>
      <c r="KR17" s="198"/>
      <c r="KS17" s="198"/>
      <c r="KT17" s="198"/>
      <c r="KU17" s="198"/>
      <c r="KV17" s="198"/>
      <c r="KW17" s="198"/>
      <c r="KX17" s="198"/>
      <c r="KY17" s="198"/>
      <c r="KZ17" s="198"/>
      <c r="LA17" s="198"/>
      <c r="LB17" s="198"/>
      <c r="LC17" s="198"/>
      <c r="LD17" s="198"/>
      <c r="LE17" s="198"/>
      <c r="LF17" s="198"/>
      <c r="LG17" s="198"/>
      <c r="LH17" s="198"/>
      <c r="LI17" s="198"/>
      <c r="LJ17" s="198"/>
      <c r="LK17" s="198"/>
      <c r="LL17" s="198"/>
      <c r="LM17" s="198"/>
      <c r="LN17" s="198"/>
      <c r="LO17" s="198"/>
      <c r="LP17" s="198"/>
      <c r="LQ17" s="198"/>
      <c r="LR17" s="198"/>
      <c r="LS17" s="198"/>
      <c r="LT17" s="198"/>
      <c r="LU17" s="198"/>
      <c r="LV17" s="198"/>
      <c r="LW17" s="198"/>
      <c r="LX17" s="198"/>
      <c r="LY17" s="198"/>
      <c r="LZ17" s="198"/>
      <c r="MA17" s="198"/>
      <c r="MB17" s="198"/>
      <c r="MC17" s="198"/>
      <c r="MD17" s="198"/>
      <c r="ME17" s="198"/>
      <c r="MF17" s="198"/>
      <c r="MG17" s="198"/>
      <c r="MH17" s="198"/>
      <c r="MI17" s="198"/>
      <c r="MJ17" s="198"/>
      <c r="MK17" s="198"/>
      <c r="ML17" s="198"/>
      <c r="MM17" s="198"/>
      <c r="MN17" s="198"/>
      <c r="MO17" s="198"/>
      <c r="MP17" s="198"/>
      <c r="MQ17" s="198"/>
      <c r="MR17" s="198"/>
      <c r="MS17" s="198"/>
      <c r="MT17" s="198"/>
      <c r="MU17" s="198"/>
      <c r="MV17" s="198"/>
      <c r="MW17" s="198"/>
      <c r="MX17" s="198"/>
      <c r="MY17" s="198"/>
      <c r="MZ17" s="198"/>
      <c r="NA17" s="198"/>
      <c r="NB17" s="198"/>
      <c r="NC17" s="198"/>
      <c r="ND17" s="198"/>
      <c r="NE17" s="198"/>
      <c r="NF17" s="198"/>
      <c r="NG17" s="198"/>
      <c r="NH17" s="198"/>
      <c r="NI17" s="198"/>
      <c r="NJ17" s="198"/>
      <c r="NK17" s="198"/>
      <c r="NL17" s="198"/>
      <c r="NM17" s="198"/>
      <c r="NN17" s="198"/>
      <c r="NO17" s="198"/>
      <c r="NP17" s="198"/>
      <c r="NQ17" s="198"/>
      <c r="NR17" s="198"/>
      <c r="NS17" s="198"/>
      <c r="NT17" s="198"/>
      <c r="NU17" s="198"/>
      <c r="NV17" s="198"/>
      <c r="NW17" s="198"/>
      <c r="NX17" s="198"/>
      <c r="NY17" s="198"/>
      <c r="NZ17" s="198"/>
      <c r="OA17" s="198"/>
      <c r="OB17" s="198"/>
      <c r="OC17" s="198"/>
      <c r="OD17" s="198"/>
      <c r="OE17" s="198"/>
      <c r="OF17" s="198"/>
      <c r="OG17" s="198"/>
      <c r="OH17" s="198"/>
      <c r="OI17" s="198"/>
      <c r="OJ17" s="198"/>
      <c r="OK17" s="198"/>
      <c r="OL17" s="198"/>
      <c r="OM17" s="198"/>
      <c r="ON17" s="198"/>
      <c r="OO17" s="198"/>
      <c r="OP17" s="198"/>
      <c r="OQ17" s="198"/>
      <c r="OR17" s="198"/>
      <c r="OS17" s="198"/>
      <c r="OT17" s="198"/>
      <c r="OU17" s="198"/>
      <c r="OV17" s="198"/>
      <c r="OW17" s="198"/>
      <c r="OX17" s="198"/>
      <c r="OY17" s="198"/>
      <c r="OZ17" s="198"/>
      <c r="PA17" s="198"/>
      <c r="PB17" s="198"/>
      <c r="PC17" s="198"/>
      <c r="PD17" s="198"/>
      <c r="PE17" s="198"/>
      <c r="PF17" s="198"/>
      <c r="PG17" s="198"/>
      <c r="PH17" s="198"/>
      <c r="PI17" s="198"/>
      <c r="PJ17" s="198"/>
      <c r="PK17" s="198"/>
      <c r="PL17" s="198"/>
    </row>
    <row r="18" spans="1:428" s="29" customFormat="1" ht="12">
      <c r="A18" s="95" t="s">
        <v>156</v>
      </c>
      <c r="B18" s="239" t="s">
        <v>210</v>
      </c>
      <c r="C18" s="240"/>
      <c r="D18" s="199">
        <f t="shared" si="0"/>
        <v>141.1117422018051</v>
      </c>
      <c r="E18" s="199">
        <v>58.904213893890379</v>
      </c>
      <c r="F18" s="199">
        <v>69.261490252494795</v>
      </c>
      <c r="G18" s="199">
        <v>12.946038055419923</v>
      </c>
      <c r="H18" s="96">
        <v>0</v>
      </c>
      <c r="I18" s="199"/>
      <c r="J18" s="200"/>
      <c r="K18" s="201"/>
      <c r="L18" s="202"/>
      <c r="M18" s="96"/>
      <c r="N18" s="199"/>
      <c r="O18" s="200"/>
      <c r="P18" s="201"/>
      <c r="Q18" s="202"/>
      <c r="R18" s="96"/>
      <c r="S18" s="200"/>
      <c r="T18" s="203"/>
      <c r="U18" s="203"/>
      <c r="V18" s="204"/>
      <c r="W18" s="96"/>
      <c r="X18" s="199"/>
      <c r="Y18" s="199"/>
      <c r="Z18" s="199"/>
      <c r="AA18" s="202"/>
      <c r="AB18" s="96"/>
      <c r="AC18" s="199"/>
      <c r="AD18" s="199"/>
      <c r="AE18" s="199"/>
      <c r="AF18" s="202"/>
      <c r="AG18" s="96"/>
      <c r="AH18" s="199"/>
      <c r="AI18" s="199"/>
      <c r="AJ18" s="199"/>
      <c r="AK18" s="202"/>
      <c r="AL18" s="97"/>
      <c r="AM18" s="97"/>
      <c r="AN18" s="98"/>
      <c r="AO18" s="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198"/>
      <c r="GE18" s="198"/>
      <c r="GF18" s="198"/>
      <c r="GG18" s="198"/>
      <c r="GH18" s="198"/>
      <c r="GI18" s="198"/>
      <c r="GJ18" s="198"/>
      <c r="GK18" s="198"/>
      <c r="GL18" s="198"/>
      <c r="GM18" s="198"/>
      <c r="GN18" s="198"/>
      <c r="GO18" s="198"/>
      <c r="GP18" s="198"/>
      <c r="GQ18" s="198"/>
      <c r="GR18" s="198"/>
      <c r="GS18" s="198"/>
      <c r="GT18" s="198"/>
      <c r="GU18" s="198"/>
      <c r="GV18" s="198"/>
      <c r="GW18" s="198"/>
      <c r="GX18" s="198"/>
      <c r="GY18" s="198"/>
      <c r="GZ18" s="198"/>
      <c r="HA18" s="198"/>
      <c r="HB18" s="198"/>
      <c r="HC18" s="198"/>
      <c r="HD18" s="198"/>
      <c r="HE18" s="198"/>
      <c r="HF18" s="198"/>
      <c r="HG18" s="198"/>
      <c r="HH18" s="198"/>
      <c r="HI18" s="198"/>
      <c r="HJ18" s="198"/>
      <c r="HK18" s="198"/>
      <c r="HL18" s="198"/>
      <c r="HM18" s="198"/>
      <c r="HN18" s="198"/>
      <c r="HO18" s="198"/>
      <c r="HP18" s="198"/>
      <c r="HQ18" s="198"/>
      <c r="HR18" s="198"/>
      <c r="HS18" s="198"/>
      <c r="HT18" s="198"/>
      <c r="HU18" s="198"/>
      <c r="HV18" s="198"/>
      <c r="HW18" s="198"/>
      <c r="HX18" s="198"/>
      <c r="HY18" s="198"/>
      <c r="HZ18" s="198"/>
      <c r="IA18" s="198"/>
      <c r="IB18" s="198"/>
      <c r="IC18" s="198"/>
      <c r="ID18" s="198"/>
      <c r="IE18" s="198"/>
      <c r="IF18" s="198"/>
      <c r="IG18" s="198"/>
      <c r="IH18" s="198"/>
      <c r="II18" s="198"/>
      <c r="IJ18" s="198"/>
      <c r="IK18" s="198"/>
      <c r="IL18" s="198"/>
      <c r="IM18" s="198"/>
      <c r="IN18" s="198"/>
      <c r="IO18" s="198"/>
      <c r="IP18" s="198"/>
      <c r="IQ18" s="198"/>
      <c r="IR18" s="198"/>
      <c r="IS18" s="198"/>
      <c r="IT18" s="198"/>
      <c r="IU18" s="198"/>
      <c r="IV18" s="198"/>
      <c r="IW18" s="198"/>
      <c r="IX18" s="198"/>
      <c r="IY18" s="198"/>
      <c r="IZ18" s="198"/>
      <c r="JA18" s="198"/>
      <c r="JB18" s="198"/>
      <c r="JC18" s="198"/>
      <c r="JD18" s="198"/>
      <c r="JE18" s="198"/>
      <c r="JF18" s="198"/>
      <c r="JG18" s="198"/>
      <c r="JH18" s="198"/>
      <c r="JI18" s="198"/>
      <c r="JJ18" s="198"/>
      <c r="JK18" s="198"/>
      <c r="JL18" s="198"/>
      <c r="JM18" s="198"/>
      <c r="JN18" s="198"/>
      <c r="JO18" s="198"/>
      <c r="JP18" s="198"/>
      <c r="JQ18" s="198"/>
      <c r="JR18" s="198"/>
      <c r="JS18" s="198"/>
      <c r="JT18" s="198"/>
      <c r="JU18" s="198"/>
      <c r="JV18" s="198"/>
      <c r="JW18" s="198"/>
      <c r="JX18" s="198"/>
      <c r="JY18" s="198"/>
      <c r="JZ18" s="198"/>
      <c r="KA18" s="198"/>
      <c r="KB18" s="198"/>
      <c r="KC18" s="198"/>
      <c r="KD18" s="198"/>
      <c r="KE18" s="198"/>
      <c r="KF18" s="198"/>
      <c r="KG18" s="198"/>
      <c r="KH18" s="198"/>
      <c r="KI18" s="198"/>
      <c r="KJ18" s="198"/>
      <c r="KK18" s="198"/>
      <c r="KL18" s="198"/>
      <c r="KM18" s="198"/>
      <c r="KN18" s="198"/>
      <c r="KO18" s="198"/>
      <c r="KP18" s="198"/>
      <c r="KQ18" s="198"/>
      <c r="KR18" s="198"/>
      <c r="KS18" s="198"/>
      <c r="KT18" s="198"/>
      <c r="KU18" s="198"/>
      <c r="KV18" s="198"/>
      <c r="KW18" s="198"/>
      <c r="KX18" s="198"/>
      <c r="KY18" s="198"/>
      <c r="KZ18" s="198"/>
      <c r="LA18" s="198"/>
      <c r="LB18" s="198"/>
      <c r="LC18" s="198"/>
      <c r="LD18" s="198"/>
      <c r="LE18" s="198"/>
      <c r="LF18" s="198"/>
      <c r="LG18" s="198"/>
      <c r="LH18" s="198"/>
      <c r="LI18" s="198"/>
      <c r="LJ18" s="198"/>
      <c r="LK18" s="198"/>
      <c r="LL18" s="198"/>
      <c r="LM18" s="198"/>
      <c r="LN18" s="198"/>
      <c r="LO18" s="198"/>
      <c r="LP18" s="198"/>
      <c r="LQ18" s="198"/>
      <c r="LR18" s="198"/>
      <c r="LS18" s="198"/>
      <c r="LT18" s="198"/>
      <c r="LU18" s="198"/>
      <c r="LV18" s="198"/>
      <c r="LW18" s="198"/>
      <c r="LX18" s="198"/>
      <c r="LY18" s="198"/>
      <c r="LZ18" s="198"/>
      <c r="MA18" s="198"/>
      <c r="MB18" s="198"/>
      <c r="MC18" s="198"/>
      <c r="MD18" s="198"/>
      <c r="ME18" s="198"/>
      <c r="MF18" s="198"/>
      <c r="MG18" s="198"/>
      <c r="MH18" s="198"/>
      <c r="MI18" s="198"/>
      <c r="MJ18" s="198"/>
      <c r="MK18" s="198"/>
      <c r="ML18" s="198"/>
      <c r="MM18" s="198"/>
      <c r="MN18" s="198"/>
      <c r="MO18" s="198"/>
      <c r="MP18" s="198"/>
      <c r="MQ18" s="198"/>
      <c r="MR18" s="198"/>
      <c r="MS18" s="198"/>
      <c r="MT18" s="198"/>
      <c r="MU18" s="198"/>
      <c r="MV18" s="198"/>
      <c r="MW18" s="198"/>
      <c r="MX18" s="198"/>
      <c r="MY18" s="198"/>
      <c r="MZ18" s="198"/>
      <c r="NA18" s="198"/>
      <c r="NB18" s="198"/>
      <c r="NC18" s="198"/>
      <c r="ND18" s="198"/>
      <c r="NE18" s="198"/>
      <c r="NF18" s="198"/>
      <c r="NG18" s="198"/>
      <c r="NH18" s="198"/>
      <c r="NI18" s="198"/>
      <c r="NJ18" s="198"/>
      <c r="NK18" s="198"/>
      <c r="NL18" s="198"/>
      <c r="NM18" s="198"/>
      <c r="NN18" s="198"/>
      <c r="NO18" s="198"/>
      <c r="NP18" s="198"/>
      <c r="NQ18" s="198"/>
      <c r="NR18" s="198"/>
      <c r="NS18" s="198"/>
      <c r="NT18" s="198"/>
      <c r="NU18" s="198"/>
      <c r="NV18" s="198"/>
      <c r="NW18" s="198"/>
      <c r="NX18" s="198"/>
      <c r="NY18" s="198"/>
      <c r="NZ18" s="198"/>
      <c r="OA18" s="198"/>
      <c r="OB18" s="198"/>
      <c r="OC18" s="198"/>
      <c r="OD18" s="198"/>
      <c r="OE18" s="198"/>
      <c r="OF18" s="198"/>
      <c r="OG18" s="198"/>
      <c r="OH18" s="198"/>
      <c r="OI18" s="198"/>
      <c r="OJ18" s="198"/>
      <c r="OK18" s="198"/>
      <c r="OL18" s="198"/>
      <c r="OM18" s="198"/>
      <c r="ON18" s="198"/>
      <c r="OO18" s="198"/>
      <c r="OP18" s="198"/>
      <c r="OQ18" s="198"/>
      <c r="OR18" s="198"/>
      <c r="OS18" s="198"/>
      <c r="OT18" s="198"/>
      <c r="OU18" s="198"/>
      <c r="OV18" s="198"/>
      <c r="OW18" s="198"/>
      <c r="OX18" s="198"/>
      <c r="OY18" s="198"/>
      <c r="OZ18" s="198"/>
      <c r="PA18" s="198"/>
      <c r="PB18" s="198"/>
      <c r="PC18" s="198"/>
      <c r="PD18" s="198"/>
      <c r="PE18" s="198"/>
      <c r="PF18" s="198"/>
      <c r="PG18" s="198"/>
      <c r="PH18" s="198"/>
      <c r="PI18" s="198"/>
      <c r="PJ18" s="198"/>
      <c r="PK18" s="198"/>
      <c r="PL18" s="198"/>
    </row>
    <row r="19" spans="1:428" s="28" customFormat="1" ht="12">
      <c r="A19" s="91" t="s">
        <v>150</v>
      </c>
      <c r="B19" s="235" t="s">
        <v>210</v>
      </c>
      <c r="C19" s="236"/>
      <c r="D19" s="196">
        <f t="shared" si="0"/>
        <v>34.824699528694154</v>
      </c>
      <c r="E19" s="196">
        <v>22.2597996263504</v>
      </c>
      <c r="F19" s="196">
        <v>12.56489990234375</v>
      </c>
      <c r="G19" s="196">
        <v>0</v>
      </c>
      <c r="H19" s="92"/>
      <c r="I19" s="196"/>
      <c r="J19" s="196"/>
      <c r="K19" s="196"/>
      <c r="L19" s="197"/>
      <c r="M19" s="92"/>
      <c r="N19" s="196"/>
      <c r="O19" s="196"/>
      <c r="P19" s="196"/>
      <c r="Q19" s="197"/>
      <c r="R19" s="92"/>
      <c r="S19" s="196"/>
      <c r="T19" s="196"/>
      <c r="U19" s="196"/>
      <c r="V19" s="197"/>
      <c r="W19" s="92"/>
      <c r="X19" s="196"/>
      <c r="Y19" s="196"/>
      <c r="Z19" s="196"/>
      <c r="AA19" s="197"/>
      <c r="AB19" s="92"/>
      <c r="AC19" s="196"/>
      <c r="AD19" s="196"/>
      <c r="AE19" s="196"/>
      <c r="AF19" s="197"/>
      <c r="AG19" s="92"/>
      <c r="AH19" s="196"/>
      <c r="AI19" s="196"/>
      <c r="AJ19" s="196"/>
      <c r="AK19" s="197"/>
      <c r="AL19" s="93"/>
      <c r="AM19" s="93"/>
      <c r="AN19" s="94"/>
      <c r="AO19" s="94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S19" s="198"/>
      <c r="GT19" s="198"/>
      <c r="GU19" s="198"/>
      <c r="GV19" s="198"/>
      <c r="GW19" s="198"/>
      <c r="GX19" s="198"/>
      <c r="GY19" s="198"/>
      <c r="GZ19" s="198"/>
      <c r="HA19" s="198"/>
      <c r="HB19" s="198"/>
      <c r="HC19" s="198"/>
      <c r="HD19" s="198"/>
      <c r="HE19" s="198"/>
      <c r="HF19" s="198"/>
      <c r="HG19" s="198"/>
      <c r="HH19" s="198"/>
      <c r="HI19" s="198"/>
      <c r="HJ19" s="198"/>
      <c r="HK19" s="198"/>
      <c r="HL19" s="198"/>
      <c r="HM19" s="198"/>
      <c r="HN19" s="198"/>
      <c r="HO19" s="198"/>
      <c r="HP19" s="198"/>
      <c r="HQ19" s="198"/>
      <c r="HR19" s="198"/>
      <c r="HS19" s="198"/>
      <c r="HT19" s="198"/>
      <c r="HU19" s="198"/>
      <c r="HV19" s="198"/>
      <c r="HW19" s="198"/>
      <c r="HX19" s="198"/>
      <c r="HY19" s="198"/>
      <c r="HZ19" s="198"/>
      <c r="IA19" s="198"/>
      <c r="IB19" s="198"/>
      <c r="IC19" s="198"/>
      <c r="ID19" s="198"/>
      <c r="IE19" s="198"/>
      <c r="IF19" s="198"/>
      <c r="IG19" s="198"/>
      <c r="IH19" s="198"/>
      <c r="II19" s="198"/>
      <c r="IJ19" s="198"/>
      <c r="IK19" s="198"/>
      <c r="IL19" s="198"/>
      <c r="IM19" s="198"/>
      <c r="IN19" s="198"/>
      <c r="IO19" s="198"/>
      <c r="IP19" s="198"/>
      <c r="IQ19" s="198"/>
      <c r="IR19" s="198"/>
      <c r="IS19" s="198"/>
      <c r="IT19" s="198"/>
      <c r="IU19" s="198"/>
      <c r="IV19" s="198"/>
      <c r="IW19" s="198"/>
      <c r="IX19" s="198"/>
      <c r="IY19" s="198"/>
      <c r="IZ19" s="198"/>
      <c r="JA19" s="198"/>
      <c r="JB19" s="198"/>
      <c r="JC19" s="198"/>
      <c r="JD19" s="198"/>
      <c r="JE19" s="198"/>
      <c r="JF19" s="198"/>
      <c r="JG19" s="198"/>
      <c r="JH19" s="198"/>
      <c r="JI19" s="198"/>
      <c r="JJ19" s="198"/>
      <c r="JK19" s="198"/>
      <c r="JL19" s="198"/>
      <c r="JM19" s="198"/>
      <c r="JN19" s="198"/>
      <c r="JO19" s="198"/>
      <c r="JP19" s="198"/>
      <c r="JQ19" s="198"/>
      <c r="JR19" s="198"/>
      <c r="JS19" s="198"/>
      <c r="JT19" s="198"/>
      <c r="JU19" s="198"/>
      <c r="JV19" s="198"/>
      <c r="JW19" s="198"/>
      <c r="JX19" s="198"/>
      <c r="JY19" s="198"/>
      <c r="JZ19" s="198"/>
      <c r="KA19" s="198"/>
      <c r="KB19" s="198"/>
      <c r="KC19" s="198"/>
      <c r="KD19" s="198"/>
      <c r="KE19" s="198"/>
      <c r="KF19" s="198"/>
      <c r="KG19" s="198"/>
      <c r="KH19" s="198"/>
      <c r="KI19" s="198"/>
      <c r="KJ19" s="198"/>
      <c r="KK19" s="198"/>
      <c r="KL19" s="198"/>
      <c r="KM19" s="198"/>
      <c r="KN19" s="198"/>
      <c r="KO19" s="198"/>
      <c r="KP19" s="198"/>
      <c r="KQ19" s="198"/>
      <c r="KR19" s="198"/>
      <c r="KS19" s="198"/>
      <c r="KT19" s="198"/>
      <c r="KU19" s="198"/>
      <c r="KV19" s="198"/>
      <c r="KW19" s="198"/>
      <c r="KX19" s="198"/>
      <c r="KY19" s="198"/>
      <c r="KZ19" s="198"/>
      <c r="LA19" s="198"/>
      <c r="LB19" s="198"/>
      <c r="LC19" s="198"/>
      <c r="LD19" s="198"/>
      <c r="LE19" s="198"/>
      <c r="LF19" s="198"/>
      <c r="LG19" s="198"/>
      <c r="LH19" s="198"/>
      <c r="LI19" s="198"/>
      <c r="LJ19" s="198"/>
      <c r="LK19" s="198"/>
      <c r="LL19" s="198"/>
      <c r="LM19" s="198"/>
      <c r="LN19" s="198"/>
      <c r="LO19" s="198"/>
      <c r="LP19" s="198"/>
      <c r="LQ19" s="198"/>
      <c r="LR19" s="198"/>
      <c r="LS19" s="198"/>
      <c r="LT19" s="198"/>
      <c r="LU19" s="198"/>
      <c r="LV19" s="198"/>
      <c r="LW19" s="198"/>
      <c r="LX19" s="198"/>
      <c r="LY19" s="198"/>
      <c r="LZ19" s="198"/>
      <c r="MA19" s="198"/>
      <c r="MB19" s="198"/>
      <c r="MC19" s="198"/>
      <c r="MD19" s="198"/>
      <c r="ME19" s="198"/>
      <c r="MF19" s="198"/>
      <c r="MG19" s="198"/>
      <c r="MH19" s="198"/>
      <c r="MI19" s="198"/>
      <c r="MJ19" s="198"/>
      <c r="MK19" s="198"/>
      <c r="ML19" s="198"/>
      <c r="MM19" s="198"/>
      <c r="MN19" s="198"/>
      <c r="MO19" s="198"/>
      <c r="MP19" s="198"/>
      <c r="MQ19" s="198"/>
      <c r="MR19" s="198"/>
      <c r="MS19" s="198"/>
      <c r="MT19" s="198"/>
      <c r="MU19" s="198"/>
      <c r="MV19" s="198"/>
      <c r="MW19" s="198"/>
      <c r="MX19" s="198"/>
      <c r="MY19" s="198"/>
      <c r="MZ19" s="198"/>
      <c r="NA19" s="198"/>
      <c r="NB19" s="198"/>
      <c r="NC19" s="198"/>
      <c r="ND19" s="198"/>
      <c r="NE19" s="198"/>
      <c r="NF19" s="198"/>
      <c r="NG19" s="198"/>
      <c r="NH19" s="198"/>
      <c r="NI19" s="198"/>
      <c r="NJ19" s="198"/>
      <c r="NK19" s="198"/>
      <c r="NL19" s="198"/>
      <c r="NM19" s="198"/>
      <c r="NN19" s="198"/>
      <c r="NO19" s="198"/>
      <c r="NP19" s="198"/>
      <c r="NQ19" s="198"/>
      <c r="NR19" s="198"/>
      <c r="NS19" s="198"/>
      <c r="NT19" s="198"/>
      <c r="NU19" s="198"/>
      <c r="NV19" s="198"/>
      <c r="NW19" s="198"/>
      <c r="NX19" s="198"/>
      <c r="NY19" s="198"/>
      <c r="NZ19" s="198"/>
      <c r="OA19" s="198"/>
      <c r="OB19" s="198"/>
      <c r="OC19" s="198"/>
      <c r="OD19" s="198"/>
      <c r="OE19" s="198"/>
      <c r="OF19" s="198"/>
      <c r="OG19" s="198"/>
      <c r="OH19" s="198"/>
      <c r="OI19" s="198"/>
      <c r="OJ19" s="198"/>
      <c r="OK19" s="198"/>
      <c r="OL19" s="198"/>
      <c r="OM19" s="198"/>
      <c r="ON19" s="198"/>
      <c r="OO19" s="198"/>
      <c r="OP19" s="198"/>
      <c r="OQ19" s="198"/>
      <c r="OR19" s="198"/>
      <c r="OS19" s="198"/>
      <c r="OT19" s="198"/>
      <c r="OU19" s="198"/>
      <c r="OV19" s="198"/>
      <c r="OW19" s="198"/>
      <c r="OX19" s="198"/>
      <c r="OY19" s="198"/>
      <c r="OZ19" s="198"/>
      <c r="PA19" s="198"/>
      <c r="PB19" s="198"/>
      <c r="PC19" s="198"/>
      <c r="PD19" s="198"/>
      <c r="PE19" s="198"/>
      <c r="PF19" s="198"/>
      <c r="PG19" s="198"/>
      <c r="PH19" s="198"/>
      <c r="PI19" s="198"/>
      <c r="PJ19" s="198"/>
      <c r="PK19" s="198"/>
      <c r="PL19" s="198"/>
    </row>
    <row r="20" spans="1:428" s="105" customFormat="1" ht="12">
      <c r="A20" s="83" t="s">
        <v>213</v>
      </c>
      <c r="B20" s="241"/>
      <c r="C20" s="242"/>
      <c r="D20" s="99">
        <f>SUM(E20:G20)</f>
        <v>4.0520986565152333</v>
      </c>
      <c r="E20" s="100">
        <f>13.4141699220935+1.61662220168114</f>
        <v>15.03079212377464</v>
      </c>
      <c r="F20" s="100">
        <v>-12</v>
      </c>
      <c r="G20" s="100">
        <f>1.1-0.792+0.713306532740593</f>
        <v>1.021306532740593</v>
      </c>
      <c r="H20" s="99">
        <v>0.30000000000000071</v>
      </c>
      <c r="I20" s="100">
        <v>2</v>
      </c>
      <c r="J20" s="99">
        <v>7</v>
      </c>
      <c r="K20" s="99">
        <v>-9</v>
      </c>
      <c r="L20" s="101"/>
      <c r="M20" s="99"/>
      <c r="N20" s="100"/>
      <c r="O20" s="99"/>
      <c r="P20" s="99">
        <v>1</v>
      </c>
      <c r="Q20" s="101"/>
      <c r="R20" s="99"/>
      <c r="S20" s="102"/>
      <c r="T20" s="102"/>
      <c r="U20" s="102"/>
      <c r="V20" s="101"/>
      <c r="W20" s="99"/>
      <c r="X20" s="100"/>
      <c r="Y20" s="100"/>
      <c r="Z20" s="100"/>
      <c r="AA20" s="101"/>
      <c r="AB20" s="99"/>
      <c r="AC20" s="100"/>
      <c r="AD20" s="100"/>
      <c r="AE20" s="100"/>
      <c r="AF20" s="101"/>
      <c r="AG20" s="99"/>
      <c r="AH20" s="100"/>
      <c r="AI20" s="100"/>
      <c r="AJ20" s="100"/>
      <c r="AK20" s="101"/>
      <c r="AL20" s="103"/>
      <c r="AM20" s="103"/>
      <c r="AN20" s="104"/>
      <c r="AO20" s="104"/>
    </row>
    <row r="21" spans="1:428" s="113" customFormat="1" ht="15" customHeight="1">
      <c r="A21" s="106" t="s">
        <v>214</v>
      </c>
      <c r="B21" s="107"/>
      <c r="C21" s="245"/>
      <c r="D21" s="108">
        <f>D23-D22</f>
        <v>2368.3765404283445</v>
      </c>
      <c r="E21" s="232">
        <f>E23-E22</f>
        <v>875.16540803956536</v>
      </c>
      <c r="F21" s="232">
        <v>784</v>
      </c>
      <c r="G21" s="243">
        <v>709</v>
      </c>
      <c r="H21" s="108">
        <v>2801.6471971400738</v>
      </c>
      <c r="I21" s="109">
        <v>783.5</v>
      </c>
      <c r="J21" s="109">
        <v>645.73084097592891</v>
      </c>
      <c r="K21" s="109">
        <v>633.51261939714902</v>
      </c>
      <c r="L21" s="110">
        <v>739</v>
      </c>
      <c r="M21" s="108">
        <v>1859</v>
      </c>
      <c r="N21" s="109">
        <v>661.1</v>
      </c>
      <c r="O21" s="109">
        <v>352</v>
      </c>
      <c r="P21" s="109">
        <f>SUM(P4:P20)-P10</f>
        <v>334.85</v>
      </c>
      <c r="Q21" s="110">
        <v>511</v>
      </c>
      <c r="R21" s="108">
        <v>1640.6699999999996</v>
      </c>
      <c r="S21" s="109">
        <v>509.40000000000009</v>
      </c>
      <c r="T21" s="109">
        <v>294.39999999999998</v>
      </c>
      <c r="U21" s="109">
        <v>325.39999999999998</v>
      </c>
      <c r="V21" s="110">
        <v>511.46999999999997</v>
      </c>
      <c r="W21" s="108">
        <v>1561.8</v>
      </c>
      <c r="X21" s="109">
        <v>525.5</v>
      </c>
      <c r="Y21" s="109">
        <v>304</v>
      </c>
      <c r="Z21" s="109">
        <v>282.2</v>
      </c>
      <c r="AA21" s="110">
        <v>450.09999999999997</v>
      </c>
      <c r="AB21" s="108">
        <v>1662.3893535999998</v>
      </c>
      <c r="AC21" s="109">
        <v>480.44709419999998</v>
      </c>
      <c r="AD21" s="109">
        <v>318.94225940000001</v>
      </c>
      <c r="AE21" s="109">
        <v>304.5</v>
      </c>
      <c r="AF21" s="110">
        <v>558.49999999999989</v>
      </c>
      <c r="AG21" s="108">
        <v>1754.27370791</v>
      </c>
      <c r="AH21" s="109">
        <v>476.17805735000002</v>
      </c>
      <c r="AI21" s="109">
        <v>342.36455655000003</v>
      </c>
      <c r="AJ21" s="109">
        <v>388.60314045000007</v>
      </c>
      <c r="AK21" s="110">
        <v>547.12795355999981</v>
      </c>
      <c r="AL21" s="111">
        <v>1251</v>
      </c>
      <c r="AM21" s="111">
        <v>835</v>
      </c>
      <c r="AN21" s="111">
        <v>423</v>
      </c>
      <c r="AO21" s="111">
        <v>475</v>
      </c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  <c r="IU21" s="112"/>
      <c r="IV21" s="112"/>
      <c r="IW21" s="112"/>
      <c r="IX21" s="112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</row>
    <row r="22" spans="1:428" s="113" customFormat="1" ht="15" customHeight="1">
      <c r="A22" s="114" t="s">
        <v>215</v>
      </c>
      <c r="B22" s="107"/>
      <c r="C22" s="246"/>
      <c r="D22" s="108">
        <f>D10</f>
        <v>124.84178631519138</v>
      </c>
      <c r="E22" s="129">
        <f>E10</f>
        <v>35.734237280922486</v>
      </c>
      <c r="F22" s="129">
        <v>41.61972341372028</v>
      </c>
      <c r="G22" s="244">
        <v>48</v>
      </c>
      <c r="H22" s="108">
        <v>133</v>
      </c>
      <c r="I22" s="109">
        <v>45.3</v>
      </c>
      <c r="J22" s="109">
        <v>31.829209055300787</v>
      </c>
      <c r="K22" s="109">
        <v>20.874527711694945</v>
      </c>
      <c r="L22" s="110">
        <v>34.9</v>
      </c>
      <c r="M22" s="108">
        <v>79.5</v>
      </c>
      <c r="N22" s="109">
        <v>33.299999999999997</v>
      </c>
      <c r="O22" s="109">
        <v>21.4</v>
      </c>
      <c r="P22" s="109">
        <v>11.4</v>
      </c>
      <c r="Q22" s="110">
        <v>13.4</v>
      </c>
      <c r="R22" s="108">
        <v>8</v>
      </c>
      <c r="S22" s="109">
        <v>8</v>
      </c>
      <c r="T22" s="109"/>
      <c r="U22" s="109"/>
      <c r="V22" s="110"/>
      <c r="W22" s="108"/>
      <c r="X22" s="109"/>
      <c r="Y22" s="109"/>
      <c r="Z22" s="109"/>
      <c r="AA22" s="110"/>
      <c r="AB22" s="108"/>
      <c r="AC22" s="109"/>
      <c r="AD22" s="109"/>
      <c r="AE22" s="109"/>
      <c r="AF22" s="110"/>
      <c r="AG22" s="108"/>
      <c r="AH22" s="109"/>
      <c r="AI22" s="109"/>
      <c r="AJ22" s="109"/>
      <c r="AK22" s="110"/>
      <c r="AL22" s="111"/>
      <c r="AM22" s="111"/>
      <c r="AN22" s="111"/>
      <c r="AO22" s="111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  <c r="IU22" s="112"/>
      <c r="IV22" s="112"/>
      <c r="IW22" s="112"/>
      <c r="IX22" s="112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2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</row>
    <row r="23" spans="1:428" s="121" customFormat="1" ht="15" customHeight="1">
      <c r="A23" s="115" t="s">
        <v>216</v>
      </c>
      <c r="B23" s="116"/>
      <c r="C23" s="247"/>
      <c r="D23" s="117">
        <f>SUM(D4:D20)</f>
        <v>2493.2183267435357</v>
      </c>
      <c r="E23" s="130">
        <f>SUM(E4:E20)</f>
        <v>910.89964532048782</v>
      </c>
      <c r="F23" s="130">
        <f>SUM(F4:F20)</f>
        <v>825.60668037042205</v>
      </c>
      <c r="G23" s="130">
        <f>SUM(G4:G20)</f>
        <v>756.71200105262631</v>
      </c>
      <c r="H23" s="117">
        <v>2934.6471971400738</v>
      </c>
      <c r="I23" s="118">
        <v>828.8</v>
      </c>
      <c r="J23" s="118">
        <v>677.56005003122971</v>
      </c>
      <c r="K23" s="118">
        <v>654.38714710884358</v>
      </c>
      <c r="L23" s="119">
        <v>773.9</v>
      </c>
      <c r="M23" s="117">
        <v>1937.4499999999998</v>
      </c>
      <c r="N23" s="118">
        <v>694.4</v>
      </c>
      <c r="O23" s="118">
        <v>373.4</v>
      </c>
      <c r="P23" s="118">
        <v>345.25</v>
      </c>
      <c r="Q23" s="119">
        <v>524.4</v>
      </c>
      <c r="R23" s="117">
        <v>1648.6699999999996</v>
      </c>
      <c r="S23" s="118">
        <v>517.40000000000009</v>
      </c>
      <c r="T23" s="118">
        <v>294.39999999999998</v>
      </c>
      <c r="U23" s="118">
        <v>325.39999999999998</v>
      </c>
      <c r="V23" s="119">
        <v>511.46999999999997</v>
      </c>
      <c r="W23" s="117">
        <v>1561.8</v>
      </c>
      <c r="X23" s="118">
        <v>525.5</v>
      </c>
      <c r="Y23" s="118">
        <v>304</v>
      </c>
      <c r="Z23" s="118">
        <v>282.2</v>
      </c>
      <c r="AA23" s="119">
        <v>450.09999999999997</v>
      </c>
      <c r="AB23" s="117">
        <v>1662.3893535999998</v>
      </c>
      <c r="AC23" s="118">
        <v>480.44709419999998</v>
      </c>
      <c r="AD23" s="118">
        <v>318.94225940000001</v>
      </c>
      <c r="AE23" s="118">
        <v>304.5</v>
      </c>
      <c r="AF23" s="119">
        <v>558.49999999999989</v>
      </c>
      <c r="AG23" s="117">
        <v>1754.27370791</v>
      </c>
      <c r="AH23" s="118">
        <v>476.17805735000002</v>
      </c>
      <c r="AI23" s="118">
        <v>342.36455655000003</v>
      </c>
      <c r="AJ23" s="118">
        <v>388.60314045000007</v>
      </c>
      <c r="AK23" s="119">
        <v>547.12795355999981</v>
      </c>
      <c r="AL23" s="120">
        <v>1251</v>
      </c>
      <c r="AM23" s="120">
        <v>835</v>
      </c>
      <c r="AN23" s="120">
        <v>423</v>
      </c>
      <c r="AO23" s="120">
        <v>475</v>
      </c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2"/>
      <c r="IP23" s="112"/>
      <c r="IQ23" s="112"/>
      <c r="IR23" s="112"/>
      <c r="IS23" s="112"/>
      <c r="IT23" s="112"/>
      <c r="IU23" s="112"/>
      <c r="IV23" s="112"/>
      <c r="IW23" s="112"/>
      <c r="IX23" s="112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2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</row>
    <row r="24" spans="1:428" s="31" customFormat="1" ht="12">
      <c r="A24" s="84" t="s">
        <v>217</v>
      </c>
      <c r="B24" s="85"/>
      <c r="C24" s="85"/>
      <c r="D24" s="85"/>
      <c r="E24" s="85"/>
      <c r="F24" s="85"/>
      <c r="G24" s="85"/>
      <c r="H24" s="208"/>
      <c r="I24" s="207"/>
      <c r="J24" s="85"/>
      <c r="K24" s="205"/>
      <c r="L24" s="206"/>
      <c r="M24" s="208"/>
      <c r="N24" s="205"/>
      <c r="O24" s="205"/>
      <c r="P24" s="205"/>
      <c r="Q24" s="205"/>
      <c r="R24" s="208"/>
      <c r="S24" s="208"/>
      <c r="T24" s="205"/>
      <c r="U24" s="205"/>
      <c r="V24" s="205"/>
      <c r="W24" s="208"/>
      <c r="X24" s="208"/>
      <c r="Y24" s="205"/>
      <c r="Z24" s="205"/>
      <c r="AA24" s="205"/>
      <c r="AB24" s="205"/>
      <c r="AC24" s="208"/>
      <c r="AD24" s="205"/>
      <c r="AE24" s="205"/>
      <c r="AF24" s="205"/>
      <c r="AG24" s="205"/>
      <c r="AH24" s="208"/>
      <c r="AI24" s="205"/>
      <c r="AJ24" s="205"/>
      <c r="AK24" s="205"/>
      <c r="AL24" s="205"/>
      <c r="AM24" s="205"/>
      <c r="AN24" s="205"/>
      <c r="AO24" s="205"/>
      <c r="AP24" s="188"/>
      <c r="AQ24" s="188"/>
      <c r="AR24" s="187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8"/>
      <c r="CN24" s="188"/>
      <c r="CO24" s="188"/>
      <c r="CP24" s="188"/>
      <c r="CQ24" s="188"/>
      <c r="CR24" s="188"/>
      <c r="CS24" s="188"/>
      <c r="CT24" s="188"/>
      <c r="CU24" s="188"/>
      <c r="CV24" s="188"/>
      <c r="CW24" s="188"/>
      <c r="CX24" s="188"/>
      <c r="CY24" s="188"/>
      <c r="CZ24" s="188"/>
      <c r="DA24" s="188"/>
      <c r="DB24" s="188"/>
      <c r="DC24" s="188"/>
      <c r="DD24" s="188"/>
      <c r="DE24" s="188"/>
      <c r="DF24" s="188"/>
      <c r="DG24" s="188"/>
      <c r="DH24" s="188"/>
      <c r="DI24" s="188"/>
      <c r="DJ24" s="188"/>
      <c r="DK24" s="188"/>
      <c r="DL24" s="188"/>
      <c r="DM24" s="188"/>
      <c r="DN24" s="188"/>
      <c r="DO24" s="188"/>
      <c r="DP24" s="188"/>
      <c r="DQ24" s="188"/>
      <c r="DR24" s="188"/>
      <c r="DS24" s="188"/>
      <c r="DT24" s="188"/>
      <c r="DU24" s="188"/>
      <c r="DV24" s="188"/>
      <c r="DW24" s="188"/>
      <c r="DX24" s="188"/>
      <c r="DY24" s="188"/>
      <c r="DZ24" s="188"/>
      <c r="EA24" s="188"/>
      <c r="EB24" s="188"/>
      <c r="EC24" s="188"/>
      <c r="ED24" s="188"/>
      <c r="EE24" s="188"/>
      <c r="EF24" s="188"/>
      <c r="EG24" s="188"/>
      <c r="EH24" s="188"/>
      <c r="EI24" s="188"/>
      <c r="EJ24" s="188"/>
      <c r="EK24" s="188"/>
      <c r="EL24" s="188"/>
      <c r="EM24" s="188"/>
      <c r="EN24" s="188"/>
      <c r="EO24" s="188"/>
      <c r="EP24" s="188"/>
      <c r="EQ24" s="188"/>
      <c r="ER24" s="188"/>
      <c r="ES24" s="188"/>
      <c r="ET24" s="188"/>
      <c r="EU24" s="188"/>
      <c r="EV24" s="188"/>
      <c r="EW24" s="188"/>
      <c r="EX24" s="188"/>
      <c r="EY24" s="188"/>
      <c r="EZ24" s="188"/>
      <c r="FA24" s="188"/>
      <c r="FB24" s="188"/>
      <c r="FC24" s="188"/>
      <c r="FD24" s="188"/>
      <c r="FE24" s="188"/>
      <c r="FF24" s="188"/>
      <c r="FG24" s="188"/>
      <c r="FH24" s="188"/>
      <c r="FI24" s="188"/>
      <c r="FJ24" s="188"/>
      <c r="FK24" s="188"/>
      <c r="FL24" s="188"/>
      <c r="FM24" s="188"/>
      <c r="FN24" s="188"/>
      <c r="FO24" s="188"/>
      <c r="FP24" s="188"/>
      <c r="FQ24" s="188"/>
      <c r="FR24" s="188"/>
      <c r="FS24" s="188"/>
      <c r="FT24" s="188"/>
      <c r="FU24" s="188"/>
      <c r="FV24" s="188"/>
      <c r="FW24" s="188"/>
      <c r="FX24" s="188"/>
      <c r="FY24" s="188"/>
      <c r="FZ24" s="188"/>
      <c r="GA24" s="188"/>
      <c r="GB24" s="188"/>
      <c r="GC24" s="188"/>
      <c r="GD24" s="188"/>
      <c r="GE24" s="188"/>
      <c r="GF24" s="188"/>
      <c r="GG24" s="188"/>
      <c r="GH24" s="188"/>
      <c r="GI24" s="188"/>
      <c r="GJ24" s="188"/>
      <c r="GK24" s="188"/>
      <c r="GL24" s="188"/>
      <c r="GM24" s="188"/>
      <c r="GN24" s="188"/>
      <c r="GO24" s="188"/>
      <c r="GP24" s="188"/>
      <c r="GQ24" s="188"/>
      <c r="GR24" s="188"/>
      <c r="GS24" s="188"/>
      <c r="GT24" s="188"/>
      <c r="GU24" s="188"/>
      <c r="GV24" s="188"/>
      <c r="GW24" s="188"/>
      <c r="GX24" s="188"/>
      <c r="GY24" s="188"/>
      <c r="GZ24" s="188"/>
      <c r="HA24" s="188"/>
      <c r="HB24" s="188"/>
      <c r="HC24" s="188"/>
      <c r="HD24" s="188"/>
      <c r="HE24" s="188"/>
      <c r="HF24" s="188"/>
      <c r="HG24" s="188"/>
      <c r="HH24" s="188"/>
      <c r="HI24" s="188"/>
      <c r="HJ24" s="188"/>
      <c r="HK24" s="188"/>
      <c r="HL24" s="188"/>
      <c r="HM24" s="188"/>
      <c r="HN24" s="188"/>
      <c r="HO24" s="188"/>
      <c r="HP24" s="188"/>
      <c r="HQ24" s="188"/>
      <c r="HR24" s="188"/>
      <c r="HS24" s="188"/>
      <c r="HT24" s="188"/>
      <c r="HU24" s="188"/>
      <c r="HV24" s="188"/>
      <c r="HW24" s="188"/>
      <c r="HX24" s="188"/>
      <c r="HY24" s="188"/>
      <c r="HZ24" s="188"/>
      <c r="IA24" s="188"/>
      <c r="IB24" s="188"/>
      <c r="IC24" s="188"/>
      <c r="ID24" s="188"/>
      <c r="IE24" s="188"/>
      <c r="IF24" s="188"/>
      <c r="IG24" s="188"/>
      <c r="IH24" s="188"/>
      <c r="II24" s="188"/>
      <c r="IJ24" s="188"/>
      <c r="IK24" s="188"/>
      <c r="IL24" s="188"/>
      <c r="IM24" s="188"/>
      <c r="IN24" s="188"/>
      <c r="IO24" s="188"/>
      <c r="IP24" s="188"/>
      <c r="IQ24" s="188"/>
      <c r="IR24" s="188"/>
      <c r="IS24" s="188"/>
      <c r="IT24" s="188"/>
      <c r="IU24" s="188"/>
      <c r="IV24" s="188"/>
      <c r="IW24" s="188"/>
      <c r="IX24" s="188"/>
      <c r="IY24" s="188"/>
      <c r="IZ24" s="188"/>
      <c r="JA24" s="188"/>
      <c r="JB24" s="188"/>
      <c r="JC24" s="188"/>
      <c r="JD24" s="188"/>
      <c r="JE24" s="188"/>
      <c r="JF24" s="188"/>
      <c r="JG24" s="188"/>
      <c r="JH24" s="188"/>
      <c r="JI24" s="188"/>
      <c r="JJ24" s="188"/>
      <c r="JK24" s="188"/>
      <c r="JL24" s="188"/>
      <c r="JM24" s="188"/>
      <c r="JN24" s="188"/>
      <c r="JO24" s="188"/>
      <c r="JP24" s="188"/>
      <c r="JQ24" s="188"/>
      <c r="JR24" s="188"/>
      <c r="JS24" s="188"/>
      <c r="JT24" s="188"/>
      <c r="JU24" s="188"/>
      <c r="JV24" s="188"/>
      <c r="JW24" s="188"/>
      <c r="JX24" s="188"/>
      <c r="JY24" s="188"/>
      <c r="JZ24" s="188"/>
      <c r="KA24" s="188"/>
      <c r="KB24" s="188"/>
      <c r="KC24" s="188"/>
      <c r="KD24" s="188"/>
      <c r="KE24" s="188"/>
      <c r="KF24" s="188"/>
      <c r="KG24" s="188"/>
      <c r="KH24" s="188"/>
      <c r="KI24" s="188"/>
      <c r="KJ24" s="188"/>
      <c r="KK24" s="188"/>
      <c r="KL24" s="188"/>
      <c r="KM24" s="188"/>
      <c r="KN24" s="188"/>
      <c r="KO24" s="188"/>
      <c r="KP24" s="188"/>
      <c r="KQ24" s="188"/>
      <c r="KR24" s="188"/>
      <c r="KS24" s="188"/>
      <c r="KT24" s="188"/>
      <c r="KU24" s="188"/>
      <c r="KV24" s="188"/>
      <c r="KW24" s="188"/>
      <c r="KX24" s="188"/>
      <c r="KY24" s="188"/>
      <c r="KZ24" s="188"/>
      <c r="LA24" s="188"/>
      <c r="LB24" s="188"/>
      <c r="LC24" s="188"/>
      <c r="LD24" s="188"/>
      <c r="LE24" s="188"/>
      <c r="LF24" s="188"/>
      <c r="LG24" s="188"/>
      <c r="LH24" s="188"/>
      <c r="LI24" s="188"/>
      <c r="LJ24" s="188"/>
      <c r="LK24" s="188"/>
      <c r="LL24" s="188"/>
      <c r="LM24" s="188"/>
      <c r="LN24" s="188"/>
      <c r="LO24" s="188"/>
      <c r="LP24" s="188"/>
      <c r="LQ24" s="188"/>
      <c r="LR24" s="188"/>
      <c r="LS24" s="188"/>
      <c r="LT24" s="188"/>
      <c r="LU24" s="188"/>
      <c r="LV24" s="188"/>
      <c r="LW24" s="188"/>
      <c r="LX24" s="188"/>
      <c r="LY24" s="188"/>
      <c r="LZ24" s="188"/>
      <c r="MA24" s="188"/>
      <c r="MB24" s="188"/>
      <c r="MC24" s="188"/>
      <c r="MD24" s="188"/>
      <c r="ME24" s="188"/>
      <c r="MF24" s="188"/>
      <c r="MG24" s="188"/>
      <c r="MH24" s="188"/>
      <c r="MI24" s="188"/>
      <c r="MJ24" s="188"/>
      <c r="MK24" s="188"/>
      <c r="ML24" s="188"/>
      <c r="MM24" s="188"/>
      <c r="MN24" s="188"/>
      <c r="MO24" s="188"/>
      <c r="MP24" s="188"/>
      <c r="MQ24" s="188"/>
      <c r="MR24" s="188"/>
      <c r="MS24" s="188"/>
      <c r="MT24" s="188"/>
      <c r="MU24" s="188"/>
      <c r="MV24" s="188"/>
      <c r="MW24" s="188"/>
      <c r="MX24" s="188"/>
      <c r="MY24" s="188"/>
      <c r="MZ24" s="188"/>
      <c r="NA24" s="188"/>
      <c r="NB24" s="188"/>
      <c r="NC24" s="188"/>
      <c r="ND24" s="188"/>
      <c r="NE24" s="188"/>
      <c r="NF24" s="188"/>
      <c r="NG24" s="188"/>
      <c r="NH24" s="188"/>
      <c r="NI24" s="188"/>
      <c r="NJ24" s="188"/>
      <c r="NK24" s="188"/>
      <c r="NL24" s="188"/>
      <c r="NM24" s="188"/>
      <c r="NN24" s="188"/>
      <c r="NO24" s="188"/>
      <c r="NP24" s="188"/>
      <c r="NQ24" s="188"/>
      <c r="NR24" s="188"/>
      <c r="NS24" s="188"/>
      <c r="NT24" s="188"/>
      <c r="NU24" s="188"/>
      <c r="NV24" s="188"/>
      <c r="NW24" s="188"/>
      <c r="NX24" s="188"/>
      <c r="NY24" s="188"/>
      <c r="NZ24" s="188"/>
      <c r="OA24" s="188"/>
      <c r="OB24" s="188"/>
      <c r="OC24" s="188"/>
      <c r="OD24" s="188"/>
      <c r="OE24" s="188"/>
      <c r="OF24" s="188"/>
      <c r="OG24" s="188"/>
      <c r="OH24" s="188"/>
      <c r="OI24" s="188"/>
      <c r="OJ24" s="188"/>
      <c r="OK24" s="188"/>
      <c r="OL24" s="188"/>
      <c r="OM24" s="188"/>
      <c r="ON24" s="188"/>
      <c r="OO24" s="188"/>
      <c r="OP24" s="188"/>
      <c r="OQ24" s="188"/>
      <c r="OR24" s="188"/>
      <c r="OS24" s="188"/>
      <c r="OT24" s="188"/>
      <c r="OU24" s="188"/>
      <c r="OV24" s="188"/>
      <c r="OW24" s="188"/>
      <c r="OX24" s="188"/>
      <c r="OY24" s="188"/>
      <c r="OZ24" s="188"/>
      <c r="PA24" s="188"/>
      <c r="PB24" s="188"/>
      <c r="PC24" s="188"/>
      <c r="PD24" s="188"/>
      <c r="PE24" s="188"/>
      <c r="PF24" s="188"/>
      <c r="PG24" s="188"/>
      <c r="PH24" s="188"/>
      <c r="PI24" s="188"/>
      <c r="PJ24" s="188"/>
      <c r="PK24" s="188"/>
      <c r="PL24" s="188"/>
    </row>
    <row r="25" spans="1:428" s="31" customFormat="1" ht="12">
      <c r="A25" s="84" t="s">
        <v>218</v>
      </c>
      <c r="B25" s="85"/>
      <c r="C25" s="85"/>
      <c r="D25" s="85"/>
      <c r="E25" s="85"/>
      <c r="F25" s="85"/>
      <c r="G25" s="85"/>
      <c r="H25" s="208"/>
      <c r="I25" s="207"/>
      <c r="J25" s="257"/>
      <c r="K25" s="208"/>
      <c r="L25" s="205"/>
      <c r="M25" s="208"/>
      <c r="N25" s="205"/>
      <c r="O25" s="205"/>
      <c r="P25" s="205"/>
      <c r="Q25" s="205"/>
      <c r="R25" s="208"/>
      <c r="S25" s="208"/>
      <c r="T25" s="205"/>
      <c r="U25" s="205"/>
      <c r="V25" s="205"/>
      <c r="W25" s="208"/>
      <c r="X25" s="208"/>
      <c r="Y25" s="205"/>
      <c r="Z25" s="205"/>
      <c r="AA25" s="205"/>
      <c r="AB25" s="205"/>
      <c r="AC25" s="208"/>
      <c r="AD25" s="205"/>
      <c r="AE25" s="205"/>
      <c r="AF25" s="205"/>
      <c r="AG25" s="205"/>
      <c r="AH25" s="208"/>
      <c r="AI25" s="205"/>
      <c r="AJ25" s="205"/>
      <c r="AK25" s="205"/>
      <c r="AL25" s="205"/>
      <c r="AM25" s="205"/>
      <c r="AN25" s="205"/>
      <c r="AO25" s="205"/>
      <c r="AP25" s="188"/>
      <c r="AQ25" s="188"/>
      <c r="AR25" s="187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  <c r="IW25" s="188"/>
      <c r="IX25" s="188"/>
      <c r="IY25" s="188"/>
      <c r="IZ25" s="188"/>
      <c r="JA25" s="188"/>
      <c r="JB25" s="188"/>
      <c r="JC25" s="188"/>
      <c r="JD25" s="188"/>
      <c r="JE25" s="188"/>
      <c r="JF25" s="188"/>
      <c r="JG25" s="188"/>
      <c r="JH25" s="188"/>
      <c r="JI25" s="188"/>
      <c r="JJ25" s="188"/>
      <c r="JK25" s="188"/>
      <c r="JL25" s="188"/>
      <c r="JM25" s="188"/>
      <c r="JN25" s="188"/>
      <c r="JO25" s="188"/>
      <c r="JP25" s="188"/>
      <c r="JQ25" s="188"/>
      <c r="JR25" s="188"/>
      <c r="JS25" s="188"/>
      <c r="JT25" s="188"/>
      <c r="JU25" s="188"/>
      <c r="JV25" s="188"/>
      <c r="JW25" s="188"/>
      <c r="JX25" s="188"/>
      <c r="JY25" s="188"/>
      <c r="JZ25" s="188"/>
      <c r="KA25" s="188"/>
      <c r="KB25" s="188"/>
      <c r="KC25" s="188"/>
      <c r="KD25" s="188"/>
      <c r="KE25" s="188"/>
      <c r="KF25" s="188"/>
      <c r="KG25" s="188"/>
      <c r="KH25" s="188"/>
      <c r="KI25" s="188"/>
      <c r="KJ25" s="188"/>
      <c r="KK25" s="188"/>
      <c r="KL25" s="188"/>
      <c r="KM25" s="188"/>
      <c r="KN25" s="188"/>
      <c r="KO25" s="188"/>
      <c r="KP25" s="188"/>
      <c r="KQ25" s="188"/>
      <c r="KR25" s="188"/>
      <c r="KS25" s="188"/>
      <c r="KT25" s="188"/>
      <c r="KU25" s="188"/>
      <c r="KV25" s="188"/>
      <c r="KW25" s="188"/>
      <c r="KX25" s="188"/>
      <c r="KY25" s="188"/>
      <c r="KZ25" s="188"/>
      <c r="LA25" s="188"/>
      <c r="LB25" s="188"/>
      <c r="LC25" s="188"/>
      <c r="LD25" s="188"/>
      <c r="LE25" s="188"/>
      <c r="LF25" s="188"/>
      <c r="LG25" s="188"/>
      <c r="LH25" s="188"/>
      <c r="LI25" s="188"/>
      <c r="LJ25" s="188"/>
      <c r="LK25" s="188"/>
      <c r="LL25" s="188"/>
      <c r="LM25" s="188"/>
      <c r="LN25" s="188"/>
      <c r="LO25" s="188"/>
      <c r="LP25" s="188"/>
      <c r="LQ25" s="188"/>
      <c r="LR25" s="188"/>
      <c r="LS25" s="188"/>
      <c r="LT25" s="188"/>
      <c r="LU25" s="188"/>
      <c r="LV25" s="188"/>
      <c r="LW25" s="188"/>
      <c r="LX25" s="188"/>
      <c r="LY25" s="188"/>
      <c r="LZ25" s="188"/>
      <c r="MA25" s="188"/>
      <c r="MB25" s="188"/>
      <c r="MC25" s="188"/>
      <c r="MD25" s="188"/>
      <c r="ME25" s="188"/>
      <c r="MF25" s="188"/>
      <c r="MG25" s="188"/>
      <c r="MH25" s="188"/>
      <c r="MI25" s="188"/>
      <c r="MJ25" s="188"/>
      <c r="MK25" s="188"/>
      <c r="ML25" s="188"/>
      <c r="MM25" s="188"/>
      <c r="MN25" s="188"/>
      <c r="MO25" s="188"/>
      <c r="MP25" s="188"/>
      <c r="MQ25" s="188"/>
      <c r="MR25" s="188"/>
      <c r="MS25" s="188"/>
      <c r="MT25" s="188"/>
      <c r="MU25" s="188"/>
      <c r="MV25" s="188"/>
      <c r="MW25" s="188"/>
      <c r="MX25" s="188"/>
      <c r="MY25" s="188"/>
      <c r="MZ25" s="188"/>
      <c r="NA25" s="188"/>
      <c r="NB25" s="188"/>
      <c r="NC25" s="188"/>
      <c r="ND25" s="188"/>
      <c r="NE25" s="188"/>
      <c r="NF25" s="188"/>
      <c r="NG25" s="188"/>
      <c r="NH25" s="188"/>
      <c r="NI25" s="188"/>
      <c r="NJ25" s="188"/>
      <c r="NK25" s="188"/>
      <c r="NL25" s="188"/>
      <c r="NM25" s="188"/>
      <c r="NN25" s="188"/>
      <c r="NO25" s="188"/>
      <c r="NP25" s="188"/>
      <c r="NQ25" s="188"/>
      <c r="NR25" s="188"/>
      <c r="NS25" s="188"/>
      <c r="NT25" s="188"/>
      <c r="NU25" s="188"/>
      <c r="NV25" s="188"/>
      <c r="NW25" s="188"/>
      <c r="NX25" s="188"/>
      <c r="NY25" s="188"/>
      <c r="NZ25" s="188"/>
      <c r="OA25" s="188"/>
      <c r="OB25" s="188"/>
      <c r="OC25" s="188"/>
      <c r="OD25" s="188"/>
      <c r="OE25" s="188"/>
      <c r="OF25" s="188"/>
      <c r="OG25" s="188"/>
      <c r="OH25" s="188"/>
      <c r="OI25" s="188"/>
      <c r="OJ25" s="188"/>
      <c r="OK25" s="188"/>
      <c r="OL25" s="188"/>
      <c r="OM25" s="188"/>
      <c r="ON25" s="188"/>
      <c r="OO25" s="188"/>
      <c r="OP25" s="188"/>
      <c r="OQ25" s="188"/>
      <c r="OR25" s="188"/>
      <c r="OS25" s="188"/>
      <c r="OT25" s="188"/>
      <c r="OU25" s="188"/>
      <c r="OV25" s="188"/>
      <c r="OW25" s="188"/>
      <c r="OX25" s="188"/>
      <c r="OY25" s="188"/>
      <c r="OZ25" s="188"/>
      <c r="PA25" s="188"/>
      <c r="PB25" s="188"/>
      <c r="PC25" s="188"/>
      <c r="PD25" s="188"/>
      <c r="PE25" s="188"/>
      <c r="PF25" s="188"/>
      <c r="PG25" s="188"/>
      <c r="PH25" s="188"/>
      <c r="PI25" s="188"/>
      <c r="PJ25" s="188"/>
      <c r="PK25" s="188"/>
      <c r="PL25" s="188"/>
    </row>
    <row r="26" spans="1:428" s="31" customFormat="1" ht="12">
      <c r="A26" s="209"/>
      <c r="B26" s="85"/>
      <c r="C26" s="85"/>
      <c r="D26" s="257"/>
      <c r="E26" s="257"/>
      <c r="F26" s="85"/>
      <c r="G26" s="85"/>
      <c r="H26" s="85"/>
      <c r="I26" s="85"/>
      <c r="J26" s="257"/>
      <c r="K26" s="208"/>
      <c r="L26" s="211"/>
      <c r="M26" s="187"/>
      <c r="N26" s="205"/>
      <c r="O26" s="205"/>
      <c r="P26" s="205"/>
      <c r="Q26" s="205"/>
      <c r="R26" s="205"/>
      <c r="S26" s="208"/>
      <c r="T26" s="205"/>
      <c r="U26" s="205"/>
      <c r="V26" s="205"/>
      <c r="W26" s="205"/>
      <c r="X26" s="208"/>
      <c r="Y26" s="205"/>
      <c r="Z26" s="205"/>
      <c r="AA26" s="205"/>
      <c r="AB26" s="205"/>
      <c r="AC26" s="208"/>
      <c r="AD26" s="205"/>
      <c r="AE26" s="205"/>
      <c r="AF26" s="205"/>
      <c r="AG26" s="205"/>
      <c r="AH26" s="208"/>
      <c r="AI26" s="205"/>
      <c r="AJ26" s="205"/>
      <c r="AK26" s="205"/>
      <c r="AL26" s="205"/>
      <c r="AM26" s="205"/>
      <c r="AN26" s="205"/>
      <c r="AO26" s="205"/>
      <c r="AP26" s="188"/>
      <c r="AQ26" s="188"/>
      <c r="AR26" s="187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  <c r="GY26" s="188"/>
      <c r="GZ26" s="188"/>
      <c r="HA26" s="188"/>
      <c r="HB26" s="188"/>
      <c r="HC26" s="188"/>
      <c r="HD26" s="188"/>
      <c r="HE26" s="188"/>
      <c r="HF26" s="188"/>
      <c r="HG26" s="188"/>
      <c r="HH26" s="188"/>
      <c r="HI26" s="188"/>
      <c r="HJ26" s="188"/>
      <c r="HK26" s="188"/>
      <c r="HL26" s="188"/>
      <c r="HM26" s="188"/>
      <c r="HN26" s="188"/>
      <c r="HO26" s="188"/>
      <c r="HP26" s="188"/>
      <c r="HQ26" s="188"/>
      <c r="HR26" s="188"/>
      <c r="HS26" s="188"/>
      <c r="HT26" s="188"/>
      <c r="HU26" s="188"/>
      <c r="HV26" s="188"/>
      <c r="HW26" s="188"/>
      <c r="HX26" s="188"/>
      <c r="HY26" s="188"/>
      <c r="HZ26" s="188"/>
      <c r="IA26" s="188"/>
      <c r="IB26" s="188"/>
      <c r="IC26" s="188"/>
      <c r="ID26" s="188"/>
      <c r="IE26" s="188"/>
      <c r="IF26" s="188"/>
      <c r="IG26" s="188"/>
      <c r="IH26" s="188"/>
      <c r="II26" s="188"/>
      <c r="IJ26" s="188"/>
      <c r="IK26" s="188"/>
      <c r="IL26" s="188"/>
      <c r="IM26" s="188"/>
      <c r="IN26" s="188"/>
      <c r="IO26" s="188"/>
      <c r="IP26" s="188"/>
      <c r="IQ26" s="188"/>
      <c r="IR26" s="188"/>
      <c r="IS26" s="188"/>
      <c r="IT26" s="188"/>
      <c r="IU26" s="188"/>
      <c r="IV26" s="188"/>
      <c r="IW26" s="188"/>
      <c r="IX26" s="188"/>
      <c r="IY26" s="188"/>
      <c r="IZ26" s="188"/>
      <c r="JA26" s="188"/>
      <c r="JB26" s="188"/>
      <c r="JC26" s="188"/>
      <c r="JD26" s="188"/>
      <c r="JE26" s="188"/>
      <c r="JF26" s="188"/>
      <c r="JG26" s="188"/>
      <c r="JH26" s="188"/>
      <c r="JI26" s="188"/>
      <c r="JJ26" s="188"/>
      <c r="JK26" s="188"/>
      <c r="JL26" s="188"/>
      <c r="JM26" s="188"/>
      <c r="JN26" s="188"/>
      <c r="JO26" s="188"/>
      <c r="JP26" s="188"/>
      <c r="JQ26" s="188"/>
      <c r="JR26" s="188"/>
      <c r="JS26" s="188"/>
      <c r="JT26" s="188"/>
      <c r="JU26" s="188"/>
      <c r="JV26" s="188"/>
      <c r="JW26" s="188"/>
      <c r="JX26" s="188"/>
      <c r="JY26" s="188"/>
      <c r="JZ26" s="188"/>
      <c r="KA26" s="188"/>
      <c r="KB26" s="188"/>
      <c r="KC26" s="188"/>
      <c r="KD26" s="188"/>
      <c r="KE26" s="188"/>
      <c r="KF26" s="188"/>
      <c r="KG26" s="188"/>
      <c r="KH26" s="188"/>
      <c r="KI26" s="188"/>
      <c r="KJ26" s="188"/>
      <c r="KK26" s="188"/>
      <c r="KL26" s="188"/>
      <c r="KM26" s="188"/>
      <c r="KN26" s="188"/>
      <c r="KO26" s="188"/>
      <c r="KP26" s="188"/>
      <c r="KQ26" s="188"/>
      <c r="KR26" s="188"/>
      <c r="KS26" s="188"/>
      <c r="KT26" s="188"/>
      <c r="KU26" s="188"/>
      <c r="KV26" s="188"/>
      <c r="KW26" s="188"/>
      <c r="KX26" s="188"/>
      <c r="KY26" s="188"/>
      <c r="KZ26" s="188"/>
      <c r="LA26" s="188"/>
      <c r="LB26" s="188"/>
      <c r="LC26" s="188"/>
      <c r="LD26" s="188"/>
      <c r="LE26" s="188"/>
      <c r="LF26" s="188"/>
      <c r="LG26" s="188"/>
      <c r="LH26" s="188"/>
      <c r="LI26" s="188"/>
      <c r="LJ26" s="188"/>
      <c r="LK26" s="188"/>
      <c r="LL26" s="188"/>
      <c r="LM26" s="188"/>
      <c r="LN26" s="188"/>
      <c r="LO26" s="188"/>
      <c r="LP26" s="188"/>
      <c r="LQ26" s="188"/>
      <c r="LR26" s="188"/>
      <c r="LS26" s="188"/>
      <c r="LT26" s="188"/>
      <c r="LU26" s="188"/>
      <c r="LV26" s="188"/>
      <c r="LW26" s="188"/>
      <c r="LX26" s="188"/>
      <c r="LY26" s="188"/>
      <c r="LZ26" s="188"/>
      <c r="MA26" s="188"/>
      <c r="MB26" s="188"/>
      <c r="MC26" s="188"/>
      <c r="MD26" s="188"/>
      <c r="ME26" s="188"/>
      <c r="MF26" s="188"/>
      <c r="MG26" s="188"/>
      <c r="MH26" s="188"/>
      <c r="MI26" s="188"/>
      <c r="MJ26" s="188"/>
      <c r="MK26" s="188"/>
      <c r="ML26" s="188"/>
      <c r="MM26" s="188"/>
      <c r="MN26" s="188"/>
      <c r="MO26" s="188"/>
      <c r="MP26" s="188"/>
      <c r="MQ26" s="188"/>
      <c r="MR26" s="188"/>
      <c r="MS26" s="188"/>
      <c r="MT26" s="188"/>
      <c r="MU26" s="188"/>
      <c r="MV26" s="188"/>
      <c r="MW26" s="188"/>
      <c r="MX26" s="188"/>
      <c r="MY26" s="188"/>
      <c r="MZ26" s="188"/>
      <c r="NA26" s="188"/>
      <c r="NB26" s="188"/>
      <c r="NC26" s="188"/>
      <c r="ND26" s="188"/>
      <c r="NE26" s="188"/>
      <c r="NF26" s="188"/>
      <c r="NG26" s="188"/>
      <c r="NH26" s="188"/>
      <c r="NI26" s="188"/>
      <c r="NJ26" s="188"/>
      <c r="NK26" s="188"/>
      <c r="NL26" s="188"/>
      <c r="NM26" s="188"/>
      <c r="NN26" s="188"/>
      <c r="NO26" s="188"/>
      <c r="NP26" s="188"/>
      <c r="NQ26" s="188"/>
      <c r="NR26" s="188"/>
      <c r="NS26" s="188"/>
      <c r="NT26" s="188"/>
      <c r="NU26" s="188"/>
      <c r="NV26" s="188"/>
      <c r="NW26" s="188"/>
      <c r="NX26" s="188"/>
      <c r="NY26" s="188"/>
      <c r="NZ26" s="188"/>
      <c r="OA26" s="188"/>
      <c r="OB26" s="188"/>
      <c r="OC26" s="188"/>
      <c r="OD26" s="188"/>
      <c r="OE26" s="188"/>
      <c r="OF26" s="188"/>
      <c r="OG26" s="188"/>
      <c r="OH26" s="188"/>
      <c r="OI26" s="188"/>
      <c r="OJ26" s="188"/>
      <c r="OK26" s="188"/>
      <c r="OL26" s="188"/>
      <c r="OM26" s="188"/>
      <c r="ON26" s="188"/>
      <c r="OO26" s="188"/>
      <c r="OP26" s="188"/>
      <c r="OQ26" s="188"/>
      <c r="OR26" s="188"/>
      <c r="OS26" s="188"/>
      <c r="OT26" s="188"/>
      <c r="OU26" s="188"/>
      <c r="OV26" s="188"/>
      <c r="OW26" s="188"/>
      <c r="OX26" s="188"/>
      <c r="OY26" s="188"/>
      <c r="OZ26" s="188"/>
      <c r="PA26" s="188"/>
      <c r="PB26" s="188"/>
      <c r="PC26" s="188"/>
      <c r="PD26" s="188"/>
      <c r="PE26" s="188"/>
      <c r="PF26" s="188"/>
      <c r="PG26" s="188"/>
      <c r="PH26" s="188"/>
      <c r="PI26" s="188"/>
      <c r="PJ26" s="188"/>
      <c r="PK26" s="188"/>
      <c r="PL26" s="188"/>
    </row>
    <row r="27" spans="1:428" s="31" customFormat="1" ht="12">
      <c r="A27" s="134" t="s">
        <v>219</v>
      </c>
      <c r="B27" s="122"/>
      <c r="C27" s="123"/>
      <c r="D27" s="131"/>
      <c r="E27" s="131"/>
      <c r="F27" s="131"/>
      <c r="G27" s="256"/>
      <c r="H27" s="28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188"/>
      <c r="AQ27" s="188"/>
      <c r="AR27" s="187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188"/>
      <c r="DI27" s="188"/>
      <c r="DJ27" s="188"/>
      <c r="DK27" s="188"/>
      <c r="DL27" s="188"/>
      <c r="DM27" s="188"/>
      <c r="DN27" s="188"/>
      <c r="DO27" s="188"/>
      <c r="DP27" s="188"/>
      <c r="DQ27" s="188"/>
      <c r="DR27" s="188"/>
      <c r="DS27" s="188"/>
      <c r="DT27" s="188"/>
      <c r="DU27" s="188"/>
      <c r="DV27" s="188"/>
      <c r="DW27" s="188"/>
      <c r="DX27" s="188"/>
      <c r="DY27" s="188"/>
      <c r="DZ27" s="188"/>
      <c r="EA27" s="188"/>
      <c r="EB27" s="188"/>
      <c r="EC27" s="188"/>
      <c r="ED27" s="188"/>
      <c r="EE27" s="188"/>
      <c r="EF27" s="188"/>
      <c r="EG27" s="188"/>
      <c r="EH27" s="188"/>
      <c r="EI27" s="188"/>
      <c r="EJ27" s="188"/>
      <c r="EK27" s="188"/>
      <c r="EL27" s="188"/>
      <c r="EM27" s="188"/>
      <c r="EN27" s="188"/>
      <c r="EO27" s="188"/>
      <c r="EP27" s="188"/>
      <c r="EQ27" s="188"/>
      <c r="ER27" s="188"/>
      <c r="ES27" s="188"/>
      <c r="ET27" s="188"/>
      <c r="EU27" s="188"/>
      <c r="EV27" s="188"/>
      <c r="EW27" s="188"/>
      <c r="EX27" s="188"/>
      <c r="EY27" s="188"/>
      <c r="EZ27" s="188"/>
      <c r="FA27" s="188"/>
      <c r="FB27" s="188"/>
      <c r="FC27" s="188"/>
      <c r="FD27" s="188"/>
      <c r="FE27" s="188"/>
      <c r="FF27" s="188"/>
      <c r="FG27" s="188"/>
      <c r="FH27" s="188"/>
      <c r="FI27" s="188"/>
      <c r="FJ27" s="188"/>
      <c r="FK27" s="188"/>
      <c r="FL27" s="188"/>
      <c r="FM27" s="188"/>
      <c r="FN27" s="188"/>
      <c r="FO27" s="188"/>
      <c r="FP27" s="188"/>
      <c r="FQ27" s="188"/>
      <c r="FR27" s="188"/>
      <c r="FS27" s="188"/>
      <c r="FT27" s="188"/>
      <c r="FU27" s="188"/>
      <c r="FV27" s="188"/>
      <c r="FW27" s="188"/>
      <c r="FX27" s="188"/>
      <c r="FY27" s="188"/>
      <c r="FZ27" s="188"/>
      <c r="GA27" s="188"/>
      <c r="GB27" s="188"/>
      <c r="GC27" s="188"/>
      <c r="GD27" s="188"/>
      <c r="GE27" s="188"/>
      <c r="GF27" s="188"/>
      <c r="GG27" s="188"/>
      <c r="GH27" s="188"/>
      <c r="GI27" s="188"/>
      <c r="GJ27" s="188"/>
      <c r="GK27" s="188"/>
      <c r="GL27" s="188"/>
      <c r="GM27" s="188"/>
      <c r="GN27" s="188"/>
      <c r="GO27" s="188"/>
      <c r="GP27" s="188"/>
      <c r="GQ27" s="188"/>
      <c r="GR27" s="188"/>
      <c r="GS27" s="188"/>
      <c r="GT27" s="188"/>
      <c r="GU27" s="188"/>
      <c r="GV27" s="188"/>
      <c r="GW27" s="188"/>
      <c r="GX27" s="188"/>
      <c r="GY27" s="188"/>
      <c r="GZ27" s="188"/>
      <c r="HA27" s="188"/>
      <c r="HB27" s="188"/>
      <c r="HC27" s="188"/>
      <c r="HD27" s="188"/>
      <c r="HE27" s="188"/>
      <c r="HF27" s="188"/>
      <c r="HG27" s="188"/>
      <c r="HH27" s="188"/>
      <c r="HI27" s="188"/>
      <c r="HJ27" s="188"/>
      <c r="HK27" s="188"/>
      <c r="HL27" s="188"/>
      <c r="HM27" s="188"/>
      <c r="HN27" s="188"/>
      <c r="HO27" s="188"/>
      <c r="HP27" s="188"/>
      <c r="HQ27" s="188"/>
      <c r="HR27" s="188"/>
      <c r="HS27" s="188"/>
      <c r="HT27" s="188"/>
      <c r="HU27" s="188"/>
      <c r="HV27" s="188"/>
      <c r="HW27" s="188"/>
      <c r="HX27" s="188"/>
      <c r="HY27" s="188"/>
      <c r="HZ27" s="188"/>
      <c r="IA27" s="188"/>
      <c r="IB27" s="188"/>
      <c r="IC27" s="188"/>
      <c r="ID27" s="188"/>
      <c r="IE27" s="188"/>
      <c r="IF27" s="188"/>
      <c r="IG27" s="188"/>
      <c r="IH27" s="188"/>
      <c r="II27" s="188"/>
      <c r="IJ27" s="188"/>
      <c r="IK27" s="188"/>
      <c r="IL27" s="188"/>
      <c r="IM27" s="188"/>
      <c r="IN27" s="188"/>
      <c r="IO27" s="188"/>
      <c r="IP27" s="188"/>
      <c r="IQ27" s="188"/>
      <c r="IR27" s="188"/>
      <c r="IS27" s="188"/>
      <c r="IT27" s="188"/>
      <c r="IU27" s="188"/>
      <c r="IV27" s="188"/>
      <c r="IW27" s="188"/>
      <c r="IX27" s="188"/>
      <c r="IY27" s="188"/>
      <c r="IZ27" s="188"/>
      <c r="JA27" s="188"/>
      <c r="JB27" s="188"/>
      <c r="JC27" s="188"/>
      <c r="JD27" s="188"/>
      <c r="JE27" s="188"/>
      <c r="JF27" s="188"/>
      <c r="JG27" s="188"/>
      <c r="JH27" s="188"/>
      <c r="JI27" s="188"/>
      <c r="JJ27" s="188"/>
      <c r="JK27" s="188"/>
      <c r="JL27" s="188"/>
      <c r="JM27" s="188"/>
      <c r="JN27" s="188"/>
      <c r="JO27" s="188"/>
      <c r="JP27" s="188"/>
      <c r="JQ27" s="188"/>
      <c r="JR27" s="188"/>
      <c r="JS27" s="188"/>
      <c r="JT27" s="188"/>
      <c r="JU27" s="188"/>
      <c r="JV27" s="188"/>
      <c r="JW27" s="188"/>
      <c r="JX27" s="188"/>
      <c r="JY27" s="188"/>
      <c r="JZ27" s="188"/>
      <c r="KA27" s="188"/>
      <c r="KB27" s="188"/>
      <c r="KC27" s="188"/>
      <c r="KD27" s="188"/>
      <c r="KE27" s="188"/>
      <c r="KF27" s="188"/>
      <c r="KG27" s="188"/>
      <c r="KH27" s="188"/>
      <c r="KI27" s="188"/>
      <c r="KJ27" s="188"/>
      <c r="KK27" s="188"/>
      <c r="KL27" s="188"/>
      <c r="KM27" s="188"/>
      <c r="KN27" s="188"/>
      <c r="KO27" s="188"/>
      <c r="KP27" s="188"/>
      <c r="KQ27" s="188"/>
      <c r="KR27" s="188"/>
      <c r="KS27" s="188"/>
      <c r="KT27" s="188"/>
      <c r="KU27" s="188"/>
      <c r="KV27" s="188"/>
      <c r="KW27" s="188"/>
      <c r="KX27" s="188"/>
      <c r="KY27" s="188"/>
      <c r="KZ27" s="188"/>
      <c r="LA27" s="188"/>
      <c r="LB27" s="188"/>
      <c r="LC27" s="188"/>
      <c r="LD27" s="188"/>
      <c r="LE27" s="188"/>
      <c r="LF27" s="188"/>
      <c r="LG27" s="188"/>
      <c r="LH27" s="188"/>
      <c r="LI27" s="188"/>
      <c r="LJ27" s="188"/>
      <c r="LK27" s="188"/>
      <c r="LL27" s="188"/>
      <c r="LM27" s="188"/>
      <c r="LN27" s="188"/>
      <c r="LO27" s="188"/>
      <c r="LP27" s="188"/>
      <c r="LQ27" s="188"/>
      <c r="LR27" s="188"/>
      <c r="LS27" s="188"/>
      <c r="LT27" s="188"/>
      <c r="LU27" s="188"/>
      <c r="LV27" s="188"/>
      <c r="LW27" s="188"/>
      <c r="LX27" s="188"/>
      <c r="LY27" s="188"/>
      <c r="LZ27" s="188"/>
      <c r="MA27" s="188"/>
      <c r="MB27" s="188"/>
      <c r="MC27" s="188"/>
      <c r="MD27" s="188"/>
      <c r="ME27" s="188"/>
      <c r="MF27" s="188"/>
      <c r="MG27" s="188"/>
      <c r="MH27" s="188"/>
      <c r="MI27" s="188"/>
      <c r="MJ27" s="188"/>
      <c r="MK27" s="188"/>
      <c r="ML27" s="188"/>
      <c r="MM27" s="188"/>
      <c r="MN27" s="188"/>
      <c r="MO27" s="188"/>
      <c r="MP27" s="188"/>
      <c r="MQ27" s="188"/>
      <c r="MR27" s="188"/>
      <c r="MS27" s="188"/>
      <c r="MT27" s="188"/>
      <c r="MU27" s="188"/>
      <c r="MV27" s="188"/>
      <c r="MW27" s="188"/>
      <c r="MX27" s="188"/>
      <c r="MY27" s="188"/>
      <c r="MZ27" s="188"/>
      <c r="NA27" s="188"/>
      <c r="NB27" s="188"/>
      <c r="NC27" s="188"/>
      <c r="ND27" s="188"/>
      <c r="NE27" s="188"/>
      <c r="NF27" s="188"/>
      <c r="NG27" s="188"/>
      <c r="NH27" s="188"/>
      <c r="NI27" s="188"/>
      <c r="NJ27" s="188"/>
      <c r="NK27" s="188"/>
      <c r="NL27" s="188"/>
      <c r="NM27" s="188"/>
      <c r="NN27" s="188"/>
      <c r="NO27" s="188"/>
      <c r="NP27" s="188"/>
      <c r="NQ27" s="188"/>
      <c r="NR27" s="188"/>
      <c r="NS27" s="188"/>
      <c r="NT27" s="188"/>
      <c r="NU27" s="188"/>
      <c r="NV27" s="188"/>
      <c r="NW27" s="188"/>
      <c r="NX27" s="188"/>
      <c r="NY27" s="188"/>
      <c r="NZ27" s="188"/>
      <c r="OA27" s="188"/>
      <c r="OB27" s="188"/>
      <c r="OC27" s="188"/>
      <c r="OD27" s="188"/>
      <c r="OE27" s="188"/>
      <c r="OF27" s="188"/>
      <c r="OG27" s="188"/>
      <c r="OH27" s="188"/>
      <c r="OI27" s="188"/>
      <c r="OJ27" s="188"/>
      <c r="OK27" s="188"/>
      <c r="OL27" s="188"/>
      <c r="OM27" s="188"/>
      <c r="ON27" s="188"/>
      <c r="OO27" s="188"/>
      <c r="OP27" s="188"/>
      <c r="OQ27" s="188"/>
      <c r="OR27" s="188"/>
      <c r="OS27" s="188"/>
      <c r="OT27" s="188"/>
      <c r="OU27" s="188"/>
      <c r="OV27" s="188"/>
      <c r="OW27" s="188"/>
      <c r="OX27" s="188"/>
      <c r="OY27" s="188"/>
      <c r="OZ27" s="188"/>
      <c r="PA27" s="188"/>
      <c r="PB27" s="188"/>
      <c r="PC27" s="188"/>
      <c r="PD27" s="188"/>
      <c r="PE27" s="188"/>
      <c r="PF27" s="188"/>
      <c r="PG27" s="188"/>
      <c r="PH27" s="188"/>
      <c r="PI27" s="188"/>
      <c r="PJ27" s="188"/>
      <c r="PK27" s="188"/>
      <c r="PL27" s="188"/>
    </row>
    <row r="28" spans="1:428" s="31" customFormat="1" ht="12">
      <c r="A28" s="282" t="s">
        <v>220</v>
      </c>
      <c r="B28" s="123"/>
      <c r="C28" s="123"/>
      <c r="D28" s="131"/>
      <c r="E28" s="131"/>
      <c r="F28" s="131"/>
      <c r="G28" s="256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188"/>
      <c r="AQ28" s="188"/>
      <c r="AR28" s="187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188"/>
      <c r="DF28" s="188"/>
      <c r="DG28" s="188"/>
      <c r="DH28" s="188"/>
      <c r="DI28" s="188"/>
      <c r="DJ28" s="188"/>
      <c r="DK28" s="188"/>
      <c r="DL28" s="188"/>
      <c r="DM28" s="188"/>
      <c r="DN28" s="188"/>
      <c r="DO28" s="188"/>
      <c r="DP28" s="188"/>
      <c r="DQ28" s="188"/>
      <c r="DR28" s="188"/>
      <c r="DS28" s="188"/>
      <c r="DT28" s="188"/>
      <c r="DU28" s="188"/>
      <c r="DV28" s="188"/>
      <c r="DW28" s="188"/>
      <c r="DX28" s="188"/>
      <c r="DY28" s="188"/>
      <c r="DZ28" s="188"/>
      <c r="EA28" s="188"/>
      <c r="EB28" s="188"/>
      <c r="EC28" s="188"/>
      <c r="ED28" s="188"/>
      <c r="EE28" s="188"/>
      <c r="EF28" s="188"/>
      <c r="EG28" s="188"/>
      <c r="EH28" s="188"/>
      <c r="EI28" s="188"/>
      <c r="EJ28" s="188"/>
      <c r="EK28" s="188"/>
      <c r="EL28" s="188"/>
      <c r="EM28" s="188"/>
      <c r="EN28" s="188"/>
      <c r="EO28" s="188"/>
      <c r="EP28" s="188"/>
      <c r="EQ28" s="188"/>
      <c r="ER28" s="188"/>
      <c r="ES28" s="188"/>
      <c r="ET28" s="188"/>
      <c r="EU28" s="188"/>
      <c r="EV28" s="188"/>
      <c r="EW28" s="188"/>
      <c r="EX28" s="188"/>
      <c r="EY28" s="188"/>
      <c r="EZ28" s="188"/>
      <c r="FA28" s="188"/>
      <c r="FB28" s="188"/>
      <c r="FC28" s="188"/>
      <c r="FD28" s="188"/>
      <c r="FE28" s="188"/>
      <c r="FF28" s="188"/>
      <c r="FG28" s="188"/>
      <c r="FH28" s="188"/>
      <c r="FI28" s="188"/>
      <c r="FJ28" s="188"/>
      <c r="FK28" s="188"/>
      <c r="FL28" s="188"/>
      <c r="FM28" s="188"/>
      <c r="FN28" s="188"/>
      <c r="FO28" s="188"/>
      <c r="FP28" s="188"/>
      <c r="FQ28" s="188"/>
      <c r="FR28" s="188"/>
      <c r="FS28" s="188"/>
      <c r="FT28" s="188"/>
      <c r="FU28" s="188"/>
      <c r="FV28" s="188"/>
      <c r="FW28" s="188"/>
      <c r="FX28" s="188"/>
      <c r="FY28" s="188"/>
      <c r="FZ28" s="188"/>
      <c r="GA28" s="188"/>
      <c r="GB28" s="188"/>
      <c r="GC28" s="188"/>
      <c r="GD28" s="188"/>
      <c r="GE28" s="188"/>
      <c r="GF28" s="188"/>
      <c r="GG28" s="188"/>
      <c r="GH28" s="188"/>
      <c r="GI28" s="188"/>
      <c r="GJ28" s="188"/>
      <c r="GK28" s="188"/>
      <c r="GL28" s="188"/>
      <c r="GM28" s="188"/>
      <c r="GN28" s="188"/>
      <c r="GO28" s="188"/>
      <c r="GP28" s="188"/>
      <c r="GQ28" s="188"/>
      <c r="GR28" s="188"/>
      <c r="GS28" s="188"/>
      <c r="GT28" s="188"/>
      <c r="GU28" s="188"/>
      <c r="GV28" s="188"/>
      <c r="GW28" s="188"/>
      <c r="GX28" s="188"/>
      <c r="GY28" s="188"/>
      <c r="GZ28" s="188"/>
      <c r="HA28" s="188"/>
      <c r="HB28" s="188"/>
      <c r="HC28" s="188"/>
      <c r="HD28" s="188"/>
      <c r="HE28" s="188"/>
      <c r="HF28" s="188"/>
      <c r="HG28" s="188"/>
      <c r="HH28" s="188"/>
      <c r="HI28" s="188"/>
      <c r="HJ28" s="188"/>
      <c r="HK28" s="188"/>
      <c r="HL28" s="188"/>
      <c r="HM28" s="188"/>
      <c r="HN28" s="188"/>
      <c r="HO28" s="188"/>
      <c r="HP28" s="188"/>
      <c r="HQ28" s="188"/>
      <c r="HR28" s="188"/>
      <c r="HS28" s="188"/>
      <c r="HT28" s="188"/>
      <c r="HU28" s="188"/>
      <c r="HV28" s="188"/>
      <c r="HW28" s="188"/>
      <c r="HX28" s="188"/>
      <c r="HY28" s="188"/>
      <c r="HZ28" s="188"/>
      <c r="IA28" s="188"/>
      <c r="IB28" s="188"/>
      <c r="IC28" s="188"/>
      <c r="ID28" s="188"/>
      <c r="IE28" s="188"/>
      <c r="IF28" s="188"/>
      <c r="IG28" s="188"/>
      <c r="IH28" s="188"/>
      <c r="II28" s="188"/>
      <c r="IJ28" s="188"/>
      <c r="IK28" s="188"/>
      <c r="IL28" s="188"/>
      <c r="IM28" s="188"/>
      <c r="IN28" s="188"/>
      <c r="IO28" s="188"/>
      <c r="IP28" s="188"/>
      <c r="IQ28" s="188"/>
      <c r="IR28" s="188"/>
      <c r="IS28" s="188"/>
      <c r="IT28" s="188"/>
      <c r="IU28" s="188"/>
      <c r="IV28" s="188"/>
      <c r="IW28" s="188"/>
      <c r="IX28" s="188"/>
      <c r="IY28" s="188"/>
      <c r="IZ28" s="188"/>
      <c r="JA28" s="188"/>
      <c r="JB28" s="188"/>
      <c r="JC28" s="188"/>
      <c r="JD28" s="188"/>
      <c r="JE28" s="188"/>
      <c r="JF28" s="188"/>
      <c r="JG28" s="188"/>
      <c r="JH28" s="188"/>
      <c r="JI28" s="188"/>
      <c r="JJ28" s="188"/>
      <c r="JK28" s="188"/>
      <c r="JL28" s="188"/>
      <c r="JM28" s="188"/>
      <c r="JN28" s="188"/>
      <c r="JO28" s="188"/>
      <c r="JP28" s="188"/>
      <c r="JQ28" s="188"/>
      <c r="JR28" s="188"/>
      <c r="JS28" s="188"/>
      <c r="JT28" s="188"/>
      <c r="JU28" s="188"/>
      <c r="JV28" s="188"/>
      <c r="JW28" s="188"/>
      <c r="JX28" s="188"/>
      <c r="JY28" s="188"/>
      <c r="JZ28" s="188"/>
      <c r="KA28" s="188"/>
      <c r="KB28" s="188"/>
      <c r="KC28" s="188"/>
      <c r="KD28" s="188"/>
      <c r="KE28" s="188"/>
      <c r="KF28" s="188"/>
      <c r="KG28" s="188"/>
      <c r="KH28" s="188"/>
      <c r="KI28" s="188"/>
      <c r="KJ28" s="188"/>
      <c r="KK28" s="188"/>
      <c r="KL28" s="188"/>
      <c r="KM28" s="188"/>
      <c r="KN28" s="188"/>
      <c r="KO28" s="188"/>
      <c r="KP28" s="188"/>
      <c r="KQ28" s="188"/>
      <c r="KR28" s="188"/>
      <c r="KS28" s="188"/>
      <c r="KT28" s="188"/>
      <c r="KU28" s="188"/>
      <c r="KV28" s="188"/>
      <c r="KW28" s="188"/>
      <c r="KX28" s="188"/>
      <c r="KY28" s="188"/>
      <c r="KZ28" s="188"/>
      <c r="LA28" s="188"/>
      <c r="LB28" s="188"/>
      <c r="LC28" s="188"/>
      <c r="LD28" s="188"/>
      <c r="LE28" s="188"/>
      <c r="LF28" s="188"/>
      <c r="LG28" s="188"/>
      <c r="LH28" s="188"/>
      <c r="LI28" s="188"/>
      <c r="LJ28" s="188"/>
      <c r="LK28" s="188"/>
      <c r="LL28" s="188"/>
      <c r="LM28" s="188"/>
      <c r="LN28" s="188"/>
      <c r="LO28" s="188"/>
      <c r="LP28" s="188"/>
      <c r="LQ28" s="188"/>
      <c r="LR28" s="188"/>
      <c r="LS28" s="188"/>
      <c r="LT28" s="188"/>
      <c r="LU28" s="188"/>
      <c r="LV28" s="188"/>
      <c r="LW28" s="188"/>
      <c r="LX28" s="188"/>
      <c r="LY28" s="188"/>
      <c r="LZ28" s="188"/>
      <c r="MA28" s="188"/>
      <c r="MB28" s="188"/>
      <c r="MC28" s="188"/>
      <c r="MD28" s="188"/>
      <c r="ME28" s="188"/>
      <c r="MF28" s="188"/>
      <c r="MG28" s="188"/>
      <c r="MH28" s="188"/>
      <c r="MI28" s="188"/>
      <c r="MJ28" s="188"/>
      <c r="MK28" s="188"/>
      <c r="ML28" s="188"/>
      <c r="MM28" s="188"/>
      <c r="MN28" s="188"/>
      <c r="MO28" s="188"/>
      <c r="MP28" s="188"/>
      <c r="MQ28" s="188"/>
      <c r="MR28" s="188"/>
      <c r="MS28" s="188"/>
      <c r="MT28" s="188"/>
      <c r="MU28" s="188"/>
      <c r="MV28" s="188"/>
      <c r="MW28" s="188"/>
      <c r="MX28" s="188"/>
      <c r="MY28" s="188"/>
      <c r="MZ28" s="188"/>
      <c r="NA28" s="188"/>
      <c r="NB28" s="188"/>
      <c r="NC28" s="188"/>
      <c r="ND28" s="188"/>
      <c r="NE28" s="188"/>
      <c r="NF28" s="188"/>
      <c r="NG28" s="188"/>
      <c r="NH28" s="188"/>
      <c r="NI28" s="188"/>
      <c r="NJ28" s="188"/>
      <c r="NK28" s="188"/>
      <c r="NL28" s="188"/>
      <c r="NM28" s="188"/>
      <c r="NN28" s="188"/>
      <c r="NO28" s="188"/>
      <c r="NP28" s="188"/>
      <c r="NQ28" s="188"/>
      <c r="NR28" s="188"/>
      <c r="NS28" s="188"/>
      <c r="NT28" s="188"/>
      <c r="NU28" s="188"/>
      <c r="NV28" s="188"/>
      <c r="NW28" s="188"/>
      <c r="NX28" s="188"/>
      <c r="NY28" s="188"/>
      <c r="NZ28" s="188"/>
      <c r="OA28" s="188"/>
      <c r="OB28" s="188"/>
      <c r="OC28" s="188"/>
      <c r="OD28" s="188"/>
      <c r="OE28" s="188"/>
      <c r="OF28" s="188"/>
      <c r="OG28" s="188"/>
      <c r="OH28" s="188"/>
      <c r="OI28" s="188"/>
      <c r="OJ28" s="188"/>
      <c r="OK28" s="188"/>
      <c r="OL28" s="188"/>
      <c r="OM28" s="188"/>
      <c r="ON28" s="188"/>
      <c r="OO28" s="188"/>
      <c r="OP28" s="188"/>
      <c r="OQ28" s="188"/>
      <c r="OR28" s="188"/>
      <c r="OS28" s="188"/>
      <c r="OT28" s="188"/>
      <c r="OU28" s="188"/>
      <c r="OV28" s="188"/>
      <c r="OW28" s="188"/>
      <c r="OX28" s="188"/>
      <c r="OY28" s="188"/>
      <c r="OZ28" s="188"/>
      <c r="PA28" s="188"/>
      <c r="PB28" s="188"/>
      <c r="PC28" s="188"/>
      <c r="PD28" s="188"/>
      <c r="PE28" s="188"/>
      <c r="PF28" s="188"/>
      <c r="PG28" s="188"/>
      <c r="PH28" s="188"/>
      <c r="PI28" s="188"/>
      <c r="PJ28" s="188"/>
      <c r="PK28" s="188"/>
      <c r="PL28" s="188"/>
    </row>
    <row r="29" spans="1:428" s="31" customFormat="1" ht="12">
      <c r="A29" s="283" t="s">
        <v>230</v>
      </c>
      <c r="B29" s="123"/>
      <c r="C29" s="123"/>
      <c r="D29" s="131"/>
      <c r="E29" s="131"/>
      <c r="F29" s="131"/>
      <c r="G29" s="256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188"/>
      <c r="AQ29" s="188"/>
      <c r="AR29" s="187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88"/>
      <c r="CQ29" s="188"/>
      <c r="CR29" s="188"/>
      <c r="CS29" s="188"/>
      <c r="CT29" s="188"/>
      <c r="CU29" s="188"/>
      <c r="CV29" s="188"/>
      <c r="CW29" s="188"/>
      <c r="CX29" s="188"/>
      <c r="CY29" s="188"/>
      <c r="CZ29" s="188"/>
      <c r="DA29" s="188"/>
      <c r="DB29" s="188"/>
      <c r="DC29" s="188"/>
      <c r="DD29" s="188"/>
      <c r="DE29" s="188"/>
      <c r="DF29" s="188"/>
      <c r="DG29" s="188"/>
      <c r="DH29" s="188"/>
      <c r="DI29" s="188"/>
      <c r="DJ29" s="188"/>
      <c r="DK29" s="188"/>
      <c r="DL29" s="188"/>
      <c r="DM29" s="188"/>
      <c r="DN29" s="188"/>
      <c r="DO29" s="188"/>
      <c r="DP29" s="188"/>
      <c r="DQ29" s="188"/>
      <c r="DR29" s="188"/>
      <c r="DS29" s="188"/>
      <c r="DT29" s="188"/>
      <c r="DU29" s="188"/>
      <c r="DV29" s="188"/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8"/>
      <c r="EH29" s="188"/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8"/>
      <c r="ET29" s="188"/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8"/>
      <c r="FF29" s="188"/>
      <c r="FG29" s="188"/>
      <c r="FH29" s="188"/>
      <c r="FI29" s="188"/>
      <c r="FJ29" s="188"/>
      <c r="FK29" s="188"/>
      <c r="FL29" s="188"/>
      <c r="FM29" s="188"/>
      <c r="FN29" s="188"/>
      <c r="FO29" s="188"/>
      <c r="FP29" s="188"/>
      <c r="FQ29" s="188"/>
      <c r="FR29" s="188"/>
      <c r="FS29" s="188"/>
      <c r="FT29" s="188"/>
      <c r="FU29" s="188"/>
      <c r="FV29" s="188"/>
      <c r="FW29" s="188"/>
      <c r="FX29" s="188"/>
      <c r="FY29" s="188"/>
      <c r="FZ29" s="188"/>
      <c r="GA29" s="188"/>
      <c r="GB29" s="188"/>
      <c r="GC29" s="188"/>
      <c r="GD29" s="188"/>
      <c r="GE29" s="188"/>
      <c r="GF29" s="188"/>
      <c r="GG29" s="188"/>
      <c r="GH29" s="188"/>
      <c r="GI29" s="188"/>
      <c r="GJ29" s="188"/>
      <c r="GK29" s="188"/>
      <c r="GL29" s="188"/>
      <c r="GM29" s="188"/>
      <c r="GN29" s="188"/>
      <c r="GO29" s="188"/>
      <c r="GP29" s="188"/>
      <c r="GQ29" s="188"/>
      <c r="GR29" s="188"/>
      <c r="GS29" s="188"/>
      <c r="GT29" s="188"/>
      <c r="GU29" s="188"/>
      <c r="GV29" s="188"/>
      <c r="GW29" s="188"/>
      <c r="GX29" s="188"/>
      <c r="GY29" s="188"/>
      <c r="GZ29" s="188"/>
      <c r="HA29" s="188"/>
      <c r="HB29" s="188"/>
      <c r="HC29" s="188"/>
      <c r="HD29" s="188"/>
      <c r="HE29" s="188"/>
      <c r="HF29" s="188"/>
      <c r="HG29" s="188"/>
      <c r="HH29" s="188"/>
      <c r="HI29" s="188"/>
      <c r="HJ29" s="188"/>
      <c r="HK29" s="188"/>
      <c r="HL29" s="188"/>
      <c r="HM29" s="188"/>
      <c r="HN29" s="188"/>
      <c r="HO29" s="188"/>
      <c r="HP29" s="188"/>
      <c r="HQ29" s="188"/>
      <c r="HR29" s="188"/>
      <c r="HS29" s="188"/>
      <c r="HT29" s="188"/>
      <c r="HU29" s="188"/>
      <c r="HV29" s="188"/>
      <c r="HW29" s="188"/>
      <c r="HX29" s="188"/>
      <c r="HY29" s="188"/>
      <c r="HZ29" s="188"/>
      <c r="IA29" s="188"/>
      <c r="IB29" s="188"/>
      <c r="IC29" s="188"/>
      <c r="ID29" s="188"/>
      <c r="IE29" s="188"/>
      <c r="IF29" s="188"/>
      <c r="IG29" s="188"/>
      <c r="IH29" s="188"/>
      <c r="II29" s="188"/>
      <c r="IJ29" s="188"/>
      <c r="IK29" s="188"/>
      <c r="IL29" s="188"/>
      <c r="IM29" s="188"/>
      <c r="IN29" s="188"/>
      <c r="IO29" s="188"/>
      <c r="IP29" s="188"/>
      <c r="IQ29" s="188"/>
      <c r="IR29" s="188"/>
      <c r="IS29" s="188"/>
      <c r="IT29" s="188"/>
      <c r="IU29" s="188"/>
      <c r="IV29" s="188"/>
      <c r="IW29" s="188"/>
      <c r="IX29" s="188"/>
      <c r="IY29" s="188"/>
      <c r="IZ29" s="188"/>
      <c r="JA29" s="188"/>
      <c r="JB29" s="188"/>
      <c r="JC29" s="188"/>
      <c r="JD29" s="188"/>
      <c r="JE29" s="188"/>
      <c r="JF29" s="188"/>
      <c r="JG29" s="188"/>
      <c r="JH29" s="188"/>
      <c r="JI29" s="188"/>
      <c r="JJ29" s="188"/>
      <c r="JK29" s="188"/>
      <c r="JL29" s="188"/>
      <c r="JM29" s="188"/>
      <c r="JN29" s="188"/>
      <c r="JO29" s="188"/>
      <c r="JP29" s="188"/>
      <c r="JQ29" s="188"/>
      <c r="JR29" s="188"/>
      <c r="JS29" s="188"/>
      <c r="JT29" s="188"/>
      <c r="JU29" s="188"/>
      <c r="JV29" s="188"/>
      <c r="JW29" s="188"/>
      <c r="JX29" s="188"/>
      <c r="JY29" s="188"/>
      <c r="JZ29" s="188"/>
      <c r="KA29" s="188"/>
      <c r="KB29" s="188"/>
      <c r="KC29" s="188"/>
      <c r="KD29" s="188"/>
      <c r="KE29" s="188"/>
      <c r="KF29" s="188"/>
      <c r="KG29" s="188"/>
      <c r="KH29" s="188"/>
      <c r="KI29" s="188"/>
      <c r="KJ29" s="188"/>
      <c r="KK29" s="188"/>
      <c r="KL29" s="188"/>
      <c r="KM29" s="188"/>
      <c r="KN29" s="188"/>
      <c r="KO29" s="188"/>
      <c r="KP29" s="188"/>
      <c r="KQ29" s="188"/>
      <c r="KR29" s="188"/>
      <c r="KS29" s="188"/>
      <c r="KT29" s="188"/>
      <c r="KU29" s="188"/>
      <c r="KV29" s="188"/>
      <c r="KW29" s="188"/>
      <c r="KX29" s="188"/>
      <c r="KY29" s="188"/>
      <c r="KZ29" s="188"/>
      <c r="LA29" s="188"/>
      <c r="LB29" s="188"/>
      <c r="LC29" s="188"/>
      <c r="LD29" s="188"/>
      <c r="LE29" s="188"/>
      <c r="LF29" s="188"/>
      <c r="LG29" s="188"/>
      <c r="LH29" s="188"/>
      <c r="LI29" s="188"/>
      <c r="LJ29" s="188"/>
      <c r="LK29" s="188"/>
      <c r="LL29" s="188"/>
      <c r="LM29" s="188"/>
      <c r="LN29" s="188"/>
      <c r="LO29" s="188"/>
      <c r="LP29" s="188"/>
      <c r="LQ29" s="188"/>
      <c r="LR29" s="188"/>
      <c r="LS29" s="188"/>
      <c r="LT29" s="188"/>
      <c r="LU29" s="188"/>
      <c r="LV29" s="188"/>
      <c r="LW29" s="188"/>
      <c r="LX29" s="188"/>
      <c r="LY29" s="188"/>
      <c r="LZ29" s="188"/>
      <c r="MA29" s="188"/>
      <c r="MB29" s="188"/>
      <c r="MC29" s="188"/>
      <c r="MD29" s="188"/>
      <c r="ME29" s="188"/>
      <c r="MF29" s="188"/>
      <c r="MG29" s="188"/>
      <c r="MH29" s="188"/>
      <c r="MI29" s="188"/>
      <c r="MJ29" s="188"/>
      <c r="MK29" s="188"/>
      <c r="ML29" s="188"/>
      <c r="MM29" s="188"/>
      <c r="MN29" s="188"/>
      <c r="MO29" s="188"/>
      <c r="MP29" s="188"/>
      <c r="MQ29" s="188"/>
      <c r="MR29" s="188"/>
      <c r="MS29" s="188"/>
      <c r="MT29" s="188"/>
      <c r="MU29" s="188"/>
      <c r="MV29" s="188"/>
      <c r="MW29" s="188"/>
      <c r="MX29" s="188"/>
      <c r="MY29" s="188"/>
      <c r="MZ29" s="188"/>
      <c r="NA29" s="188"/>
      <c r="NB29" s="188"/>
      <c r="NC29" s="188"/>
      <c r="ND29" s="188"/>
      <c r="NE29" s="188"/>
      <c r="NF29" s="188"/>
      <c r="NG29" s="188"/>
      <c r="NH29" s="188"/>
      <c r="NI29" s="188"/>
      <c r="NJ29" s="188"/>
      <c r="NK29" s="188"/>
      <c r="NL29" s="188"/>
      <c r="NM29" s="188"/>
      <c r="NN29" s="188"/>
      <c r="NO29" s="188"/>
      <c r="NP29" s="188"/>
      <c r="NQ29" s="188"/>
      <c r="NR29" s="188"/>
      <c r="NS29" s="188"/>
      <c r="NT29" s="188"/>
      <c r="NU29" s="188"/>
      <c r="NV29" s="188"/>
      <c r="NW29" s="188"/>
      <c r="NX29" s="188"/>
      <c r="NY29" s="188"/>
      <c r="NZ29" s="188"/>
      <c r="OA29" s="188"/>
      <c r="OB29" s="188"/>
      <c r="OC29" s="188"/>
      <c r="OD29" s="188"/>
      <c r="OE29" s="188"/>
      <c r="OF29" s="188"/>
      <c r="OG29" s="188"/>
      <c r="OH29" s="188"/>
      <c r="OI29" s="188"/>
      <c r="OJ29" s="188"/>
      <c r="OK29" s="188"/>
      <c r="OL29" s="188"/>
      <c r="OM29" s="188"/>
      <c r="ON29" s="188"/>
      <c r="OO29" s="188"/>
      <c r="OP29" s="188"/>
      <c r="OQ29" s="188"/>
      <c r="OR29" s="188"/>
      <c r="OS29" s="188"/>
      <c r="OT29" s="188"/>
      <c r="OU29" s="188"/>
      <c r="OV29" s="188"/>
      <c r="OW29" s="188"/>
      <c r="OX29" s="188"/>
      <c r="OY29" s="188"/>
      <c r="OZ29" s="188"/>
      <c r="PA29" s="188"/>
      <c r="PB29" s="188"/>
      <c r="PC29" s="188"/>
      <c r="PD29" s="188"/>
      <c r="PE29" s="188"/>
      <c r="PF29" s="188"/>
      <c r="PG29" s="188"/>
      <c r="PH29" s="188"/>
      <c r="PI29" s="188"/>
      <c r="PJ29" s="188"/>
      <c r="PK29" s="188"/>
      <c r="PL29" s="188"/>
    </row>
    <row r="30" spans="1:428" s="31" customFormat="1" ht="12">
      <c r="A30" s="124" t="s">
        <v>221</v>
      </c>
      <c r="B30" s="209"/>
      <c r="C30" s="209"/>
      <c r="D30" s="258"/>
      <c r="E30" s="258"/>
      <c r="F30" s="212"/>
      <c r="G30" s="212"/>
      <c r="H30" s="212"/>
      <c r="I30" s="212"/>
      <c r="J30" s="280"/>
      <c r="K30" s="212"/>
      <c r="L30" s="212"/>
      <c r="M30" s="212"/>
      <c r="N30" s="212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9"/>
      <c r="AQ30" s="209"/>
      <c r="AR30" s="187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  <c r="HR30" s="209"/>
      <c r="HS30" s="209"/>
      <c r="HT30" s="209"/>
      <c r="HU30" s="209"/>
      <c r="HV30" s="209"/>
      <c r="HW30" s="209"/>
      <c r="HX30" s="209"/>
      <c r="HY30" s="209"/>
      <c r="HZ30" s="209"/>
      <c r="IA30" s="209"/>
      <c r="IB30" s="209"/>
      <c r="IC30" s="209"/>
      <c r="ID30" s="209"/>
      <c r="IE30" s="209"/>
      <c r="IF30" s="209"/>
      <c r="IG30" s="209"/>
      <c r="IH30" s="209"/>
      <c r="II30" s="209"/>
      <c r="IJ30" s="209"/>
      <c r="IK30" s="209"/>
      <c r="IL30" s="209"/>
      <c r="IM30" s="209"/>
      <c r="IN30" s="209"/>
      <c r="IO30" s="209"/>
      <c r="IP30" s="209"/>
      <c r="IQ30" s="209"/>
      <c r="IR30" s="209"/>
      <c r="IS30" s="209"/>
      <c r="IT30" s="209"/>
      <c r="IU30" s="209"/>
      <c r="IV30" s="209"/>
      <c r="IW30" s="209"/>
      <c r="IX30" s="209"/>
      <c r="IY30" s="209"/>
      <c r="IZ30" s="209"/>
      <c r="JA30" s="209"/>
      <c r="JB30" s="209"/>
      <c r="JC30" s="209"/>
      <c r="JD30" s="209"/>
      <c r="JE30" s="209"/>
      <c r="JF30" s="209"/>
      <c r="JG30" s="209"/>
      <c r="JH30" s="209"/>
      <c r="JI30" s="209"/>
      <c r="JJ30" s="209"/>
      <c r="JK30" s="209"/>
      <c r="JL30" s="209"/>
      <c r="JM30" s="209"/>
      <c r="JN30" s="209"/>
      <c r="JO30" s="209"/>
      <c r="JP30" s="209"/>
      <c r="JQ30" s="209"/>
      <c r="JR30" s="209"/>
      <c r="JS30" s="209"/>
      <c r="JT30" s="209"/>
      <c r="JU30" s="209"/>
      <c r="JV30" s="209"/>
      <c r="JW30" s="209"/>
      <c r="JX30" s="209"/>
      <c r="JY30" s="209"/>
      <c r="JZ30" s="209"/>
      <c r="KA30" s="209"/>
      <c r="KB30" s="209"/>
      <c r="KC30" s="209"/>
      <c r="KD30" s="209"/>
      <c r="KE30" s="209"/>
      <c r="KF30" s="209"/>
      <c r="KG30" s="209"/>
      <c r="KH30" s="209"/>
      <c r="KI30" s="209"/>
      <c r="KJ30" s="209"/>
      <c r="KK30" s="209"/>
      <c r="KL30" s="209"/>
      <c r="KM30" s="209"/>
      <c r="KN30" s="209"/>
      <c r="KO30" s="209"/>
      <c r="KP30" s="209"/>
      <c r="KQ30" s="209"/>
      <c r="KR30" s="209"/>
      <c r="KS30" s="209"/>
      <c r="KT30" s="209"/>
      <c r="KU30" s="209"/>
      <c r="KV30" s="209"/>
      <c r="KW30" s="209"/>
      <c r="KX30" s="209"/>
      <c r="KY30" s="209"/>
      <c r="KZ30" s="209"/>
      <c r="LA30" s="209"/>
      <c r="LB30" s="209"/>
      <c r="LC30" s="209"/>
      <c r="LD30" s="209"/>
      <c r="LE30" s="209"/>
      <c r="LF30" s="209"/>
      <c r="LG30" s="209"/>
      <c r="LH30" s="209"/>
      <c r="LI30" s="209"/>
      <c r="LJ30" s="209"/>
      <c r="LK30" s="209"/>
      <c r="LL30" s="209"/>
      <c r="LM30" s="209"/>
      <c r="LN30" s="209"/>
      <c r="LO30" s="209"/>
      <c r="LP30" s="209"/>
      <c r="LQ30" s="209"/>
      <c r="LR30" s="209"/>
      <c r="LS30" s="209"/>
      <c r="LT30" s="209"/>
      <c r="LU30" s="209"/>
      <c r="LV30" s="209"/>
      <c r="LW30" s="209"/>
      <c r="LX30" s="209"/>
      <c r="LY30" s="209"/>
      <c r="LZ30" s="209"/>
      <c r="MA30" s="209"/>
      <c r="MB30" s="209"/>
      <c r="MC30" s="209"/>
      <c r="MD30" s="209"/>
      <c r="ME30" s="209"/>
      <c r="MF30" s="209"/>
      <c r="MG30" s="209"/>
      <c r="MH30" s="209"/>
      <c r="MI30" s="209"/>
      <c r="MJ30" s="209"/>
      <c r="MK30" s="209"/>
      <c r="ML30" s="209"/>
      <c r="MM30" s="209"/>
      <c r="MN30" s="209"/>
      <c r="MO30" s="209"/>
      <c r="MP30" s="209"/>
      <c r="MQ30" s="209"/>
      <c r="MR30" s="209"/>
      <c r="MS30" s="209"/>
      <c r="MT30" s="209"/>
      <c r="MU30" s="209"/>
      <c r="MV30" s="209"/>
      <c r="MW30" s="209"/>
      <c r="MX30" s="209"/>
      <c r="MY30" s="209"/>
      <c r="MZ30" s="209"/>
      <c r="NA30" s="209"/>
      <c r="NB30" s="209"/>
      <c r="NC30" s="209"/>
      <c r="ND30" s="209"/>
      <c r="NE30" s="209"/>
      <c r="NF30" s="209"/>
      <c r="NG30" s="209"/>
      <c r="NH30" s="209"/>
      <c r="NI30" s="209"/>
      <c r="NJ30" s="209"/>
      <c r="NK30" s="209"/>
      <c r="NL30" s="209"/>
      <c r="NM30" s="209"/>
      <c r="NN30" s="209"/>
      <c r="NO30" s="209"/>
      <c r="NP30" s="209"/>
      <c r="NQ30" s="209"/>
      <c r="NR30" s="209"/>
      <c r="NS30" s="209"/>
      <c r="NT30" s="209"/>
      <c r="NU30" s="209"/>
      <c r="NV30" s="209"/>
      <c r="NW30" s="209"/>
      <c r="NX30" s="209"/>
      <c r="NY30" s="209"/>
      <c r="NZ30" s="209"/>
      <c r="OA30" s="209"/>
      <c r="OB30" s="209"/>
      <c r="OC30" s="209"/>
      <c r="OD30" s="209"/>
      <c r="OE30" s="209"/>
      <c r="OF30" s="209"/>
      <c r="OG30" s="209"/>
      <c r="OH30" s="209"/>
      <c r="OI30" s="209"/>
      <c r="OJ30" s="209"/>
      <c r="OK30" s="209"/>
      <c r="OL30" s="209"/>
      <c r="OM30" s="209"/>
      <c r="ON30" s="209"/>
      <c r="OO30" s="209"/>
      <c r="OP30" s="209"/>
      <c r="OQ30" s="209"/>
      <c r="OR30" s="209"/>
      <c r="OS30" s="209"/>
      <c r="OT30" s="209"/>
      <c r="OU30" s="209"/>
      <c r="OV30" s="209"/>
      <c r="OW30" s="209"/>
      <c r="OX30" s="209"/>
      <c r="OY30" s="209"/>
      <c r="OZ30" s="209"/>
      <c r="PA30" s="209"/>
      <c r="PB30" s="209"/>
      <c r="PC30" s="209"/>
      <c r="PD30" s="209"/>
      <c r="PE30" s="209"/>
      <c r="PF30" s="209"/>
      <c r="PG30" s="209"/>
      <c r="PH30" s="209"/>
      <c r="PI30" s="209"/>
      <c r="PJ30" s="209"/>
      <c r="PK30" s="209"/>
      <c r="PL30" s="209"/>
    </row>
    <row r="31" spans="1:428" s="31" customFormat="1" ht="12">
      <c r="A31" s="125" t="s">
        <v>222</v>
      </c>
      <c r="B31" s="209"/>
      <c r="C31" s="209"/>
      <c r="D31" s="209"/>
      <c r="E31" s="209"/>
      <c r="F31" s="209"/>
      <c r="G31" s="209"/>
      <c r="H31" s="209"/>
      <c r="I31" s="212"/>
      <c r="J31" s="212"/>
      <c r="K31" s="212"/>
      <c r="L31" s="212"/>
      <c r="M31" s="205"/>
      <c r="N31" s="205"/>
      <c r="O31" s="205"/>
      <c r="P31" s="205"/>
      <c r="Q31" s="205"/>
      <c r="R31" s="205"/>
      <c r="S31" s="205"/>
      <c r="T31" s="205"/>
      <c r="U31" s="205"/>
      <c r="V31" s="128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9"/>
      <c r="AQ31" s="209"/>
      <c r="AR31" s="187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  <c r="GF31" s="209"/>
      <c r="GG31" s="209"/>
      <c r="GH31" s="209"/>
      <c r="GI31" s="209"/>
      <c r="GJ31" s="209"/>
      <c r="GK31" s="209"/>
      <c r="GL31" s="209"/>
      <c r="GM31" s="209"/>
      <c r="GN31" s="209"/>
      <c r="GO31" s="209"/>
      <c r="GP31" s="209"/>
      <c r="GQ31" s="209"/>
      <c r="GR31" s="209"/>
      <c r="GS31" s="209"/>
      <c r="GT31" s="209"/>
      <c r="GU31" s="209"/>
      <c r="GV31" s="209"/>
      <c r="GW31" s="209"/>
      <c r="GX31" s="209"/>
      <c r="GY31" s="209"/>
      <c r="GZ31" s="209"/>
      <c r="HA31" s="209"/>
      <c r="HB31" s="209"/>
      <c r="HC31" s="209"/>
      <c r="HD31" s="209"/>
      <c r="HE31" s="209"/>
      <c r="HF31" s="209"/>
      <c r="HG31" s="209"/>
      <c r="HH31" s="209"/>
      <c r="HI31" s="209"/>
      <c r="HJ31" s="209"/>
      <c r="HK31" s="209"/>
      <c r="HL31" s="209"/>
      <c r="HM31" s="209"/>
      <c r="HN31" s="209"/>
      <c r="HO31" s="209"/>
      <c r="HP31" s="209"/>
      <c r="HQ31" s="209"/>
      <c r="HR31" s="209"/>
      <c r="HS31" s="209"/>
      <c r="HT31" s="209"/>
      <c r="HU31" s="209"/>
      <c r="HV31" s="209"/>
      <c r="HW31" s="209"/>
      <c r="HX31" s="209"/>
      <c r="HY31" s="209"/>
      <c r="HZ31" s="209"/>
      <c r="IA31" s="209"/>
      <c r="IB31" s="209"/>
      <c r="IC31" s="209"/>
      <c r="ID31" s="209"/>
      <c r="IE31" s="209"/>
      <c r="IF31" s="209"/>
      <c r="IG31" s="209"/>
      <c r="IH31" s="209"/>
      <c r="II31" s="209"/>
      <c r="IJ31" s="209"/>
      <c r="IK31" s="209"/>
      <c r="IL31" s="209"/>
      <c r="IM31" s="209"/>
      <c r="IN31" s="209"/>
      <c r="IO31" s="209"/>
      <c r="IP31" s="209"/>
      <c r="IQ31" s="209"/>
      <c r="IR31" s="209"/>
      <c r="IS31" s="209"/>
      <c r="IT31" s="209"/>
      <c r="IU31" s="209"/>
      <c r="IV31" s="209"/>
      <c r="IW31" s="209"/>
      <c r="IX31" s="209"/>
      <c r="IY31" s="209"/>
      <c r="IZ31" s="209"/>
      <c r="JA31" s="209"/>
      <c r="JB31" s="209"/>
      <c r="JC31" s="209"/>
      <c r="JD31" s="209"/>
      <c r="JE31" s="209"/>
      <c r="JF31" s="209"/>
      <c r="JG31" s="209"/>
      <c r="JH31" s="209"/>
      <c r="JI31" s="209"/>
      <c r="JJ31" s="209"/>
      <c r="JK31" s="209"/>
      <c r="JL31" s="209"/>
      <c r="JM31" s="209"/>
      <c r="JN31" s="209"/>
      <c r="JO31" s="209"/>
      <c r="JP31" s="209"/>
      <c r="JQ31" s="209"/>
      <c r="JR31" s="209"/>
      <c r="JS31" s="209"/>
      <c r="JT31" s="209"/>
      <c r="JU31" s="209"/>
      <c r="JV31" s="209"/>
      <c r="JW31" s="209"/>
      <c r="JX31" s="209"/>
      <c r="JY31" s="209"/>
      <c r="JZ31" s="209"/>
      <c r="KA31" s="209"/>
      <c r="KB31" s="209"/>
      <c r="KC31" s="209"/>
      <c r="KD31" s="209"/>
      <c r="KE31" s="209"/>
      <c r="KF31" s="209"/>
      <c r="KG31" s="209"/>
      <c r="KH31" s="209"/>
      <c r="KI31" s="209"/>
      <c r="KJ31" s="209"/>
      <c r="KK31" s="209"/>
      <c r="KL31" s="209"/>
      <c r="KM31" s="209"/>
      <c r="KN31" s="209"/>
      <c r="KO31" s="209"/>
      <c r="KP31" s="209"/>
      <c r="KQ31" s="209"/>
      <c r="KR31" s="209"/>
      <c r="KS31" s="209"/>
      <c r="KT31" s="209"/>
      <c r="KU31" s="209"/>
      <c r="KV31" s="209"/>
      <c r="KW31" s="209"/>
      <c r="KX31" s="209"/>
      <c r="KY31" s="209"/>
      <c r="KZ31" s="209"/>
      <c r="LA31" s="209"/>
      <c r="LB31" s="209"/>
      <c r="LC31" s="209"/>
      <c r="LD31" s="209"/>
      <c r="LE31" s="209"/>
      <c r="LF31" s="209"/>
      <c r="LG31" s="209"/>
      <c r="LH31" s="209"/>
      <c r="LI31" s="209"/>
      <c r="LJ31" s="209"/>
      <c r="LK31" s="209"/>
      <c r="LL31" s="209"/>
      <c r="LM31" s="209"/>
      <c r="LN31" s="209"/>
      <c r="LO31" s="209"/>
      <c r="LP31" s="209"/>
      <c r="LQ31" s="209"/>
      <c r="LR31" s="209"/>
      <c r="LS31" s="209"/>
      <c r="LT31" s="209"/>
      <c r="LU31" s="209"/>
      <c r="LV31" s="209"/>
      <c r="LW31" s="209"/>
      <c r="LX31" s="209"/>
      <c r="LY31" s="209"/>
      <c r="LZ31" s="209"/>
      <c r="MA31" s="209"/>
      <c r="MB31" s="209"/>
      <c r="MC31" s="209"/>
      <c r="MD31" s="209"/>
      <c r="ME31" s="209"/>
      <c r="MF31" s="209"/>
      <c r="MG31" s="209"/>
      <c r="MH31" s="209"/>
      <c r="MI31" s="209"/>
      <c r="MJ31" s="209"/>
      <c r="MK31" s="209"/>
      <c r="ML31" s="209"/>
      <c r="MM31" s="209"/>
      <c r="MN31" s="209"/>
      <c r="MO31" s="209"/>
      <c r="MP31" s="209"/>
      <c r="MQ31" s="209"/>
      <c r="MR31" s="209"/>
      <c r="MS31" s="209"/>
      <c r="MT31" s="209"/>
      <c r="MU31" s="209"/>
      <c r="MV31" s="209"/>
      <c r="MW31" s="209"/>
      <c r="MX31" s="209"/>
      <c r="MY31" s="209"/>
      <c r="MZ31" s="209"/>
      <c r="NA31" s="209"/>
      <c r="NB31" s="209"/>
      <c r="NC31" s="209"/>
      <c r="ND31" s="209"/>
      <c r="NE31" s="209"/>
      <c r="NF31" s="209"/>
      <c r="NG31" s="209"/>
      <c r="NH31" s="209"/>
      <c r="NI31" s="209"/>
      <c r="NJ31" s="209"/>
      <c r="NK31" s="209"/>
      <c r="NL31" s="209"/>
      <c r="NM31" s="209"/>
      <c r="NN31" s="209"/>
      <c r="NO31" s="209"/>
      <c r="NP31" s="209"/>
      <c r="NQ31" s="209"/>
      <c r="NR31" s="209"/>
      <c r="NS31" s="209"/>
      <c r="NT31" s="209"/>
      <c r="NU31" s="209"/>
      <c r="NV31" s="209"/>
      <c r="NW31" s="209"/>
      <c r="NX31" s="209"/>
      <c r="NY31" s="209"/>
      <c r="NZ31" s="209"/>
      <c r="OA31" s="209"/>
      <c r="OB31" s="209"/>
      <c r="OC31" s="209"/>
      <c r="OD31" s="209"/>
      <c r="OE31" s="209"/>
      <c r="OF31" s="209"/>
      <c r="OG31" s="209"/>
      <c r="OH31" s="209"/>
      <c r="OI31" s="209"/>
      <c r="OJ31" s="209"/>
      <c r="OK31" s="209"/>
      <c r="OL31" s="209"/>
      <c r="OM31" s="209"/>
      <c r="ON31" s="209"/>
      <c r="OO31" s="209"/>
      <c r="OP31" s="209"/>
      <c r="OQ31" s="209"/>
      <c r="OR31" s="209"/>
      <c r="OS31" s="209"/>
      <c r="OT31" s="209"/>
      <c r="OU31" s="209"/>
      <c r="OV31" s="209"/>
      <c r="OW31" s="209"/>
      <c r="OX31" s="209"/>
      <c r="OY31" s="209"/>
      <c r="OZ31" s="209"/>
      <c r="PA31" s="209"/>
      <c r="PB31" s="209"/>
      <c r="PC31" s="209"/>
      <c r="PD31" s="209"/>
      <c r="PE31" s="209"/>
      <c r="PF31" s="209"/>
      <c r="PG31" s="209"/>
      <c r="PH31" s="209"/>
      <c r="PI31" s="209"/>
      <c r="PJ31" s="209"/>
      <c r="PK31" s="209"/>
      <c r="PL31" s="209"/>
    </row>
    <row r="32" spans="1:428" s="31" customFormat="1" ht="15" customHeight="1">
      <c r="A32" s="124" t="s">
        <v>223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9"/>
      <c r="AQ32" s="209"/>
      <c r="AR32" s="187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  <c r="HR32" s="209"/>
      <c r="HS32" s="209"/>
      <c r="HT32" s="209"/>
      <c r="HU32" s="209"/>
      <c r="HV32" s="209"/>
      <c r="HW32" s="209"/>
      <c r="HX32" s="209"/>
      <c r="HY32" s="209"/>
      <c r="HZ32" s="209"/>
      <c r="IA32" s="209"/>
      <c r="IB32" s="209"/>
      <c r="IC32" s="209"/>
      <c r="ID32" s="209"/>
      <c r="IE32" s="209"/>
      <c r="IF32" s="209"/>
      <c r="IG32" s="209"/>
      <c r="IH32" s="209"/>
      <c r="II32" s="209"/>
      <c r="IJ32" s="209"/>
      <c r="IK32" s="209"/>
      <c r="IL32" s="209"/>
      <c r="IM32" s="209"/>
      <c r="IN32" s="209"/>
      <c r="IO32" s="209"/>
      <c r="IP32" s="209"/>
      <c r="IQ32" s="209"/>
      <c r="IR32" s="209"/>
      <c r="IS32" s="209"/>
      <c r="IT32" s="209"/>
      <c r="IU32" s="209"/>
      <c r="IV32" s="209"/>
      <c r="IW32" s="209"/>
      <c r="IX32" s="209"/>
      <c r="IY32" s="209"/>
      <c r="IZ32" s="209"/>
      <c r="JA32" s="209"/>
      <c r="JB32" s="209"/>
      <c r="JC32" s="209"/>
      <c r="JD32" s="209"/>
      <c r="JE32" s="209"/>
      <c r="JF32" s="209"/>
      <c r="JG32" s="209"/>
      <c r="JH32" s="209"/>
      <c r="JI32" s="209"/>
      <c r="JJ32" s="209"/>
      <c r="JK32" s="209"/>
      <c r="JL32" s="209"/>
      <c r="JM32" s="209"/>
      <c r="JN32" s="209"/>
      <c r="JO32" s="209"/>
      <c r="JP32" s="209"/>
      <c r="JQ32" s="209"/>
      <c r="JR32" s="209"/>
      <c r="JS32" s="209"/>
      <c r="JT32" s="209"/>
      <c r="JU32" s="209"/>
      <c r="JV32" s="209"/>
      <c r="JW32" s="209"/>
      <c r="JX32" s="209"/>
      <c r="JY32" s="209"/>
      <c r="JZ32" s="209"/>
      <c r="KA32" s="209"/>
      <c r="KB32" s="209"/>
      <c r="KC32" s="209"/>
      <c r="KD32" s="209"/>
      <c r="KE32" s="209"/>
      <c r="KF32" s="209"/>
      <c r="KG32" s="209"/>
      <c r="KH32" s="209"/>
      <c r="KI32" s="209"/>
      <c r="KJ32" s="209"/>
      <c r="KK32" s="209"/>
      <c r="KL32" s="209"/>
      <c r="KM32" s="209"/>
      <c r="KN32" s="209"/>
      <c r="KO32" s="209"/>
      <c r="KP32" s="209"/>
      <c r="KQ32" s="209"/>
      <c r="KR32" s="209"/>
      <c r="KS32" s="209"/>
      <c r="KT32" s="209"/>
      <c r="KU32" s="209"/>
      <c r="KV32" s="209"/>
      <c r="KW32" s="209"/>
      <c r="KX32" s="209"/>
      <c r="KY32" s="209"/>
      <c r="KZ32" s="209"/>
      <c r="LA32" s="209"/>
      <c r="LB32" s="209"/>
      <c r="LC32" s="209"/>
      <c r="LD32" s="209"/>
      <c r="LE32" s="209"/>
      <c r="LF32" s="209"/>
      <c r="LG32" s="209"/>
      <c r="LH32" s="209"/>
      <c r="LI32" s="209"/>
      <c r="LJ32" s="209"/>
      <c r="LK32" s="209"/>
      <c r="LL32" s="209"/>
      <c r="LM32" s="209"/>
      <c r="LN32" s="209"/>
      <c r="LO32" s="209"/>
      <c r="LP32" s="209"/>
      <c r="LQ32" s="209"/>
      <c r="LR32" s="209"/>
      <c r="LS32" s="209"/>
      <c r="LT32" s="209"/>
      <c r="LU32" s="209"/>
      <c r="LV32" s="209"/>
      <c r="LW32" s="209"/>
      <c r="LX32" s="209"/>
      <c r="LY32" s="209"/>
      <c r="LZ32" s="209"/>
      <c r="MA32" s="209"/>
      <c r="MB32" s="209"/>
      <c r="MC32" s="209"/>
      <c r="MD32" s="209"/>
      <c r="ME32" s="209"/>
      <c r="MF32" s="209"/>
      <c r="MG32" s="209"/>
      <c r="MH32" s="209"/>
      <c r="MI32" s="209"/>
      <c r="MJ32" s="209"/>
      <c r="MK32" s="209"/>
      <c r="ML32" s="209"/>
      <c r="MM32" s="209"/>
      <c r="MN32" s="209"/>
      <c r="MO32" s="209"/>
      <c r="MP32" s="209"/>
      <c r="MQ32" s="209"/>
      <c r="MR32" s="209"/>
      <c r="MS32" s="209"/>
      <c r="MT32" s="209"/>
      <c r="MU32" s="209"/>
      <c r="MV32" s="209"/>
      <c r="MW32" s="209"/>
      <c r="MX32" s="209"/>
      <c r="MY32" s="209"/>
      <c r="MZ32" s="209"/>
      <c r="NA32" s="209"/>
      <c r="NB32" s="209"/>
      <c r="NC32" s="209"/>
      <c r="ND32" s="209"/>
      <c r="NE32" s="209"/>
      <c r="NF32" s="209"/>
      <c r="NG32" s="209"/>
      <c r="NH32" s="209"/>
      <c r="NI32" s="209"/>
      <c r="NJ32" s="209"/>
      <c r="NK32" s="209"/>
      <c r="NL32" s="209"/>
      <c r="NM32" s="209"/>
      <c r="NN32" s="209"/>
      <c r="NO32" s="209"/>
      <c r="NP32" s="209"/>
      <c r="NQ32" s="209"/>
      <c r="NR32" s="209"/>
      <c r="NS32" s="209"/>
      <c r="NT32" s="209"/>
      <c r="NU32" s="209"/>
      <c r="NV32" s="209"/>
      <c r="NW32" s="209"/>
      <c r="NX32" s="209"/>
      <c r="NY32" s="209"/>
      <c r="NZ32" s="209"/>
      <c r="OA32" s="209"/>
      <c r="OB32" s="209"/>
      <c r="OC32" s="209"/>
      <c r="OD32" s="209"/>
      <c r="OE32" s="209"/>
      <c r="OF32" s="209"/>
      <c r="OG32" s="209"/>
      <c r="OH32" s="209"/>
      <c r="OI32" s="209"/>
      <c r="OJ32" s="209"/>
      <c r="OK32" s="209"/>
      <c r="OL32" s="209"/>
      <c r="OM32" s="209"/>
      <c r="ON32" s="209"/>
      <c r="OO32" s="209"/>
      <c r="OP32" s="209"/>
      <c r="OQ32" s="209"/>
      <c r="OR32" s="209"/>
      <c r="OS32" s="209"/>
      <c r="OT32" s="209"/>
      <c r="OU32" s="209"/>
      <c r="OV32" s="209"/>
      <c r="OW32" s="209"/>
      <c r="OX32" s="209"/>
      <c r="OY32" s="209"/>
      <c r="OZ32" s="209"/>
      <c r="PA32" s="209"/>
      <c r="PB32" s="209"/>
      <c r="PC32" s="209"/>
      <c r="PD32" s="209"/>
      <c r="PE32" s="209"/>
      <c r="PF32" s="209"/>
      <c r="PG32" s="209"/>
      <c r="PH32" s="209"/>
      <c r="PI32" s="209"/>
      <c r="PJ32" s="209"/>
      <c r="PK32" s="209"/>
      <c r="PL32" s="209"/>
    </row>
    <row r="33" spans="1:428" s="31" customFormat="1" ht="15" customHeight="1">
      <c r="A33" s="126" t="s">
        <v>224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9"/>
      <c r="AQ33" s="209"/>
      <c r="AR33" s="187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  <c r="IS33" s="209"/>
      <c r="IT33" s="209"/>
      <c r="IU33" s="209"/>
      <c r="IV33" s="209"/>
      <c r="IW33" s="209"/>
      <c r="IX33" s="209"/>
      <c r="IY33" s="209"/>
      <c r="IZ33" s="209"/>
      <c r="JA33" s="209"/>
      <c r="JB33" s="209"/>
      <c r="JC33" s="209"/>
      <c r="JD33" s="209"/>
      <c r="JE33" s="209"/>
      <c r="JF33" s="209"/>
      <c r="JG33" s="209"/>
      <c r="JH33" s="209"/>
      <c r="JI33" s="209"/>
      <c r="JJ33" s="209"/>
      <c r="JK33" s="209"/>
      <c r="JL33" s="209"/>
      <c r="JM33" s="209"/>
      <c r="JN33" s="209"/>
      <c r="JO33" s="209"/>
      <c r="JP33" s="209"/>
      <c r="JQ33" s="209"/>
      <c r="JR33" s="209"/>
      <c r="JS33" s="209"/>
      <c r="JT33" s="209"/>
      <c r="JU33" s="209"/>
      <c r="JV33" s="209"/>
      <c r="JW33" s="209"/>
      <c r="JX33" s="209"/>
      <c r="JY33" s="209"/>
      <c r="JZ33" s="209"/>
      <c r="KA33" s="209"/>
      <c r="KB33" s="209"/>
      <c r="KC33" s="209"/>
      <c r="KD33" s="209"/>
      <c r="KE33" s="209"/>
      <c r="KF33" s="209"/>
      <c r="KG33" s="209"/>
      <c r="KH33" s="209"/>
      <c r="KI33" s="209"/>
      <c r="KJ33" s="209"/>
      <c r="KK33" s="209"/>
      <c r="KL33" s="209"/>
      <c r="KM33" s="209"/>
      <c r="KN33" s="209"/>
      <c r="KO33" s="209"/>
      <c r="KP33" s="209"/>
      <c r="KQ33" s="209"/>
      <c r="KR33" s="209"/>
      <c r="KS33" s="209"/>
      <c r="KT33" s="209"/>
      <c r="KU33" s="209"/>
      <c r="KV33" s="209"/>
      <c r="KW33" s="209"/>
      <c r="KX33" s="209"/>
      <c r="KY33" s="209"/>
      <c r="KZ33" s="209"/>
      <c r="LA33" s="209"/>
      <c r="LB33" s="209"/>
      <c r="LC33" s="209"/>
      <c r="LD33" s="209"/>
      <c r="LE33" s="209"/>
      <c r="LF33" s="209"/>
      <c r="LG33" s="209"/>
      <c r="LH33" s="209"/>
      <c r="LI33" s="209"/>
      <c r="LJ33" s="209"/>
      <c r="LK33" s="209"/>
      <c r="LL33" s="209"/>
      <c r="LM33" s="209"/>
      <c r="LN33" s="209"/>
      <c r="LO33" s="209"/>
      <c r="LP33" s="209"/>
      <c r="LQ33" s="209"/>
      <c r="LR33" s="209"/>
      <c r="LS33" s="209"/>
      <c r="LT33" s="209"/>
      <c r="LU33" s="209"/>
      <c r="LV33" s="209"/>
      <c r="LW33" s="209"/>
      <c r="LX33" s="209"/>
      <c r="LY33" s="209"/>
      <c r="LZ33" s="209"/>
      <c r="MA33" s="209"/>
      <c r="MB33" s="209"/>
      <c r="MC33" s="209"/>
      <c r="MD33" s="209"/>
      <c r="ME33" s="209"/>
      <c r="MF33" s="209"/>
      <c r="MG33" s="209"/>
      <c r="MH33" s="209"/>
      <c r="MI33" s="209"/>
      <c r="MJ33" s="209"/>
      <c r="MK33" s="209"/>
      <c r="ML33" s="209"/>
      <c r="MM33" s="209"/>
      <c r="MN33" s="209"/>
      <c r="MO33" s="209"/>
      <c r="MP33" s="209"/>
      <c r="MQ33" s="209"/>
      <c r="MR33" s="209"/>
      <c r="MS33" s="209"/>
      <c r="MT33" s="209"/>
      <c r="MU33" s="209"/>
      <c r="MV33" s="209"/>
      <c r="MW33" s="209"/>
      <c r="MX33" s="209"/>
      <c r="MY33" s="209"/>
      <c r="MZ33" s="209"/>
      <c r="NA33" s="209"/>
      <c r="NB33" s="209"/>
      <c r="NC33" s="209"/>
      <c r="ND33" s="209"/>
      <c r="NE33" s="209"/>
      <c r="NF33" s="209"/>
      <c r="NG33" s="209"/>
      <c r="NH33" s="209"/>
      <c r="NI33" s="209"/>
      <c r="NJ33" s="209"/>
      <c r="NK33" s="209"/>
      <c r="NL33" s="209"/>
      <c r="NM33" s="209"/>
      <c r="NN33" s="209"/>
      <c r="NO33" s="209"/>
      <c r="NP33" s="209"/>
      <c r="NQ33" s="209"/>
      <c r="NR33" s="209"/>
      <c r="NS33" s="209"/>
      <c r="NT33" s="209"/>
      <c r="NU33" s="209"/>
      <c r="NV33" s="209"/>
      <c r="NW33" s="209"/>
      <c r="NX33" s="209"/>
      <c r="NY33" s="209"/>
      <c r="NZ33" s="209"/>
      <c r="OA33" s="209"/>
      <c r="OB33" s="209"/>
      <c r="OC33" s="209"/>
      <c r="OD33" s="209"/>
      <c r="OE33" s="209"/>
      <c r="OF33" s="209"/>
      <c r="OG33" s="209"/>
      <c r="OH33" s="209"/>
      <c r="OI33" s="209"/>
      <c r="OJ33" s="209"/>
      <c r="OK33" s="209"/>
      <c r="OL33" s="209"/>
      <c r="OM33" s="209"/>
      <c r="ON33" s="209"/>
      <c r="OO33" s="209"/>
      <c r="OP33" s="209"/>
      <c r="OQ33" s="209"/>
      <c r="OR33" s="209"/>
      <c r="OS33" s="209"/>
      <c r="OT33" s="209"/>
      <c r="OU33" s="209"/>
      <c r="OV33" s="209"/>
      <c r="OW33" s="209"/>
      <c r="OX33" s="209"/>
      <c r="OY33" s="209"/>
      <c r="OZ33" s="209"/>
      <c r="PA33" s="209"/>
      <c r="PB33" s="209"/>
      <c r="PC33" s="209"/>
      <c r="PD33" s="209"/>
      <c r="PE33" s="209"/>
      <c r="PF33" s="209"/>
      <c r="PG33" s="209"/>
      <c r="PH33" s="209"/>
      <c r="PI33" s="209"/>
      <c r="PJ33" s="209"/>
      <c r="PK33" s="209"/>
      <c r="PL33" s="209"/>
    </row>
    <row r="34" spans="1:428" s="31" customFormat="1" ht="15" customHeight="1">
      <c r="A34" s="124" t="s">
        <v>225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188"/>
      <c r="AQ34" s="188"/>
      <c r="AR34" s="187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  <c r="GY34" s="188"/>
      <c r="GZ34" s="188"/>
      <c r="HA34" s="188"/>
      <c r="HB34" s="188"/>
      <c r="HC34" s="188"/>
      <c r="HD34" s="188"/>
      <c r="HE34" s="188"/>
      <c r="HF34" s="188"/>
      <c r="HG34" s="188"/>
      <c r="HH34" s="188"/>
      <c r="HI34" s="188"/>
      <c r="HJ34" s="188"/>
      <c r="HK34" s="188"/>
      <c r="HL34" s="188"/>
      <c r="HM34" s="188"/>
      <c r="HN34" s="188"/>
      <c r="HO34" s="188"/>
      <c r="HP34" s="188"/>
      <c r="HQ34" s="188"/>
      <c r="HR34" s="188"/>
      <c r="HS34" s="188"/>
      <c r="HT34" s="188"/>
      <c r="HU34" s="188"/>
      <c r="HV34" s="188"/>
      <c r="HW34" s="188"/>
      <c r="HX34" s="188"/>
      <c r="HY34" s="188"/>
      <c r="HZ34" s="188"/>
      <c r="IA34" s="188"/>
      <c r="IB34" s="188"/>
      <c r="IC34" s="188"/>
      <c r="ID34" s="188"/>
      <c r="IE34" s="188"/>
      <c r="IF34" s="188"/>
      <c r="IG34" s="188"/>
      <c r="IH34" s="188"/>
      <c r="II34" s="188"/>
      <c r="IJ34" s="188"/>
      <c r="IK34" s="188"/>
      <c r="IL34" s="188"/>
      <c r="IM34" s="188"/>
      <c r="IN34" s="188"/>
      <c r="IO34" s="188"/>
      <c r="IP34" s="188"/>
      <c r="IQ34" s="188"/>
      <c r="IR34" s="188"/>
      <c r="IS34" s="188"/>
      <c r="IT34" s="188"/>
      <c r="IU34" s="188"/>
      <c r="IV34" s="188"/>
      <c r="IW34" s="188"/>
      <c r="IX34" s="188"/>
      <c r="IY34" s="188"/>
      <c r="IZ34" s="188"/>
      <c r="JA34" s="188"/>
      <c r="JB34" s="188"/>
      <c r="JC34" s="188"/>
      <c r="JD34" s="188"/>
      <c r="JE34" s="188"/>
      <c r="JF34" s="188"/>
      <c r="JG34" s="188"/>
      <c r="JH34" s="188"/>
      <c r="JI34" s="188"/>
      <c r="JJ34" s="188"/>
      <c r="JK34" s="188"/>
      <c r="JL34" s="188"/>
      <c r="JM34" s="188"/>
      <c r="JN34" s="188"/>
      <c r="JO34" s="188"/>
      <c r="JP34" s="188"/>
      <c r="JQ34" s="188"/>
      <c r="JR34" s="188"/>
      <c r="JS34" s="188"/>
      <c r="JT34" s="188"/>
      <c r="JU34" s="188"/>
      <c r="JV34" s="188"/>
      <c r="JW34" s="188"/>
      <c r="JX34" s="188"/>
      <c r="JY34" s="188"/>
      <c r="JZ34" s="188"/>
      <c r="KA34" s="188"/>
      <c r="KB34" s="188"/>
      <c r="KC34" s="188"/>
      <c r="KD34" s="188"/>
      <c r="KE34" s="188"/>
      <c r="KF34" s="188"/>
      <c r="KG34" s="188"/>
      <c r="KH34" s="188"/>
      <c r="KI34" s="188"/>
      <c r="KJ34" s="188"/>
      <c r="KK34" s="188"/>
      <c r="KL34" s="188"/>
      <c r="KM34" s="188"/>
      <c r="KN34" s="188"/>
      <c r="KO34" s="188"/>
      <c r="KP34" s="188"/>
      <c r="KQ34" s="188"/>
      <c r="KR34" s="188"/>
      <c r="KS34" s="188"/>
      <c r="KT34" s="188"/>
      <c r="KU34" s="188"/>
      <c r="KV34" s="188"/>
      <c r="KW34" s="188"/>
      <c r="KX34" s="188"/>
      <c r="KY34" s="188"/>
      <c r="KZ34" s="188"/>
      <c r="LA34" s="188"/>
      <c r="LB34" s="188"/>
      <c r="LC34" s="188"/>
      <c r="LD34" s="188"/>
      <c r="LE34" s="188"/>
      <c r="LF34" s="188"/>
      <c r="LG34" s="188"/>
      <c r="LH34" s="188"/>
      <c r="LI34" s="188"/>
      <c r="LJ34" s="188"/>
      <c r="LK34" s="188"/>
      <c r="LL34" s="188"/>
      <c r="LM34" s="188"/>
      <c r="LN34" s="188"/>
      <c r="LO34" s="188"/>
      <c r="LP34" s="188"/>
      <c r="LQ34" s="188"/>
      <c r="LR34" s="188"/>
      <c r="LS34" s="188"/>
      <c r="LT34" s="188"/>
      <c r="LU34" s="188"/>
      <c r="LV34" s="188"/>
      <c r="LW34" s="188"/>
      <c r="LX34" s="188"/>
      <c r="LY34" s="188"/>
      <c r="LZ34" s="188"/>
      <c r="MA34" s="188"/>
      <c r="MB34" s="188"/>
      <c r="MC34" s="188"/>
      <c r="MD34" s="188"/>
      <c r="ME34" s="188"/>
      <c r="MF34" s="188"/>
      <c r="MG34" s="188"/>
      <c r="MH34" s="188"/>
      <c r="MI34" s="188"/>
      <c r="MJ34" s="188"/>
      <c r="MK34" s="188"/>
      <c r="ML34" s="188"/>
      <c r="MM34" s="188"/>
      <c r="MN34" s="188"/>
      <c r="MO34" s="188"/>
      <c r="MP34" s="188"/>
      <c r="MQ34" s="188"/>
      <c r="MR34" s="188"/>
      <c r="MS34" s="188"/>
      <c r="MT34" s="188"/>
      <c r="MU34" s="188"/>
      <c r="MV34" s="188"/>
      <c r="MW34" s="188"/>
      <c r="MX34" s="188"/>
      <c r="MY34" s="188"/>
      <c r="MZ34" s="188"/>
      <c r="NA34" s="188"/>
      <c r="NB34" s="188"/>
      <c r="NC34" s="188"/>
      <c r="ND34" s="188"/>
      <c r="NE34" s="188"/>
      <c r="NF34" s="188"/>
      <c r="NG34" s="188"/>
      <c r="NH34" s="188"/>
      <c r="NI34" s="188"/>
      <c r="NJ34" s="188"/>
      <c r="NK34" s="188"/>
      <c r="NL34" s="188"/>
      <c r="NM34" s="188"/>
      <c r="NN34" s="188"/>
      <c r="NO34" s="188"/>
      <c r="NP34" s="188"/>
      <c r="NQ34" s="188"/>
      <c r="NR34" s="188"/>
      <c r="NS34" s="188"/>
      <c r="NT34" s="188"/>
      <c r="NU34" s="188"/>
      <c r="NV34" s="188"/>
      <c r="NW34" s="188"/>
      <c r="NX34" s="188"/>
      <c r="NY34" s="188"/>
      <c r="NZ34" s="188"/>
      <c r="OA34" s="188"/>
      <c r="OB34" s="188"/>
      <c r="OC34" s="188"/>
      <c r="OD34" s="188"/>
      <c r="OE34" s="188"/>
      <c r="OF34" s="188"/>
      <c r="OG34" s="188"/>
      <c r="OH34" s="188"/>
      <c r="OI34" s="188"/>
      <c r="OJ34" s="188"/>
      <c r="OK34" s="188"/>
      <c r="OL34" s="188"/>
      <c r="OM34" s="188"/>
      <c r="ON34" s="188"/>
      <c r="OO34" s="188"/>
      <c r="OP34" s="188"/>
      <c r="OQ34" s="188"/>
      <c r="OR34" s="188"/>
      <c r="OS34" s="188"/>
      <c r="OT34" s="188"/>
      <c r="OU34" s="188"/>
      <c r="OV34" s="188"/>
      <c r="OW34" s="188"/>
      <c r="OX34" s="188"/>
      <c r="OY34" s="188"/>
      <c r="OZ34" s="188"/>
      <c r="PA34" s="188"/>
      <c r="PB34" s="188"/>
      <c r="PC34" s="188"/>
      <c r="PD34" s="188"/>
      <c r="PE34" s="188"/>
      <c r="PF34" s="188"/>
      <c r="PG34" s="188"/>
      <c r="PH34" s="188"/>
      <c r="PI34" s="188"/>
      <c r="PJ34" s="188"/>
      <c r="PK34" s="188"/>
      <c r="PL34" s="188"/>
    </row>
    <row r="35" spans="1:428" s="31" customFormat="1" ht="12">
      <c r="A35" s="132" t="s">
        <v>226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188"/>
      <c r="AQ35" s="188"/>
      <c r="AR35" s="187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  <c r="GY35" s="188"/>
      <c r="GZ35" s="188"/>
      <c r="HA35" s="188"/>
      <c r="HB35" s="188"/>
      <c r="HC35" s="188"/>
      <c r="HD35" s="188"/>
      <c r="HE35" s="188"/>
      <c r="HF35" s="188"/>
      <c r="HG35" s="188"/>
      <c r="HH35" s="188"/>
      <c r="HI35" s="188"/>
      <c r="HJ35" s="188"/>
      <c r="HK35" s="188"/>
      <c r="HL35" s="188"/>
      <c r="HM35" s="188"/>
      <c r="HN35" s="188"/>
      <c r="HO35" s="188"/>
      <c r="HP35" s="188"/>
      <c r="HQ35" s="188"/>
      <c r="HR35" s="188"/>
      <c r="HS35" s="188"/>
      <c r="HT35" s="188"/>
      <c r="HU35" s="188"/>
      <c r="HV35" s="188"/>
      <c r="HW35" s="188"/>
      <c r="HX35" s="188"/>
      <c r="HY35" s="188"/>
      <c r="HZ35" s="188"/>
      <c r="IA35" s="188"/>
      <c r="IB35" s="188"/>
      <c r="IC35" s="188"/>
      <c r="ID35" s="188"/>
      <c r="IE35" s="188"/>
      <c r="IF35" s="188"/>
      <c r="IG35" s="188"/>
      <c r="IH35" s="188"/>
      <c r="II35" s="188"/>
      <c r="IJ35" s="188"/>
      <c r="IK35" s="188"/>
      <c r="IL35" s="188"/>
      <c r="IM35" s="188"/>
      <c r="IN35" s="188"/>
      <c r="IO35" s="188"/>
      <c r="IP35" s="188"/>
      <c r="IQ35" s="188"/>
      <c r="IR35" s="188"/>
      <c r="IS35" s="188"/>
      <c r="IT35" s="188"/>
      <c r="IU35" s="188"/>
      <c r="IV35" s="188"/>
      <c r="IW35" s="188"/>
      <c r="IX35" s="188"/>
      <c r="IY35" s="188"/>
      <c r="IZ35" s="188"/>
      <c r="JA35" s="188"/>
      <c r="JB35" s="188"/>
      <c r="JC35" s="188"/>
      <c r="JD35" s="188"/>
      <c r="JE35" s="188"/>
      <c r="JF35" s="188"/>
      <c r="JG35" s="188"/>
      <c r="JH35" s="188"/>
      <c r="JI35" s="188"/>
      <c r="JJ35" s="188"/>
      <c r="JK35" s="188"/>
      <c r="JL35" s="188"/>
      <c r="JM35" s="188"/>
      <c r="JN35" s="188"/>
      <c r="JO35" s="188"/>
      <c r="JP35" s="188"/>
      <c r="JQ35" s="188"/>
      <c r="JR35" s="188"/>
      <c r="JS35" s="188"/>
      <c r="JT35" s="188"/>
      <c r="JU35" s="188"/>
      <c r="JV35" s="188"/>
      <c r="JW35" s="188"/>
      <c r="JX35" s="188"/>
      <c r="JY35" s="188"/>
      <c r="JZ35" s="188"/>
      <c r="KA35" s="188"/>
      <c r="KB35" s="188"/>
      <c r="KC35" s="188"/>
      <c r="KD35" s="188"/>
      <c r="KE35" s="188"/>
      <c r="KF35" s="188"/>
      <c r="KG35" s="188"/>
      <c r="KH35" s="188"/>
      <c r="KI35" s="188"/>
      <c r="KJ35" s="188"/>
      <c r="KK35" s="188"/>
      <c r="KL35" s="188"/>
      <c r="KM35" s="188"/>
      <c r="KN35" s="188"/>
      <c r="KO35" s="188"/>
      <c r="KP35" s="188"/>
      <c r="KQ35" s="188"/>
      <c r="KR35" s="188"/>
      <c r="KS35" s="188"/>
      <c r="KT35" s="188"/>
      <c r="KU35" s="188"/>
      <c r="KV35" s="188"/>
      <c r="KW35" s="188"/>
      <c r="KX35" s="188"/>
      <c r="KY35" s="188"/>
      <c r="KZ35" s="188"/>
      <c r="LA35" s="188"/>
      <c r="LB35" s="188"/>
      <c r="LC35" s="188"/>
      <c r="LD35" s="188"/>
      <c r="LE35" s="188"/>
      <c r="LF35" s="188"/>
      <c r="LG35" s="188"/>
      <c r="LH35" s="188"/>
      <c r="LI35" s="188"/>
      <c r="LJ35" s="188"/>
      <c r="LK35" s="188"/>
      <c r="LL35" s="188"/>
      <c r="LM35" s="188"/>
      <c r="LN35" s="188"/>
      <c r="LO35" s="188"/>
      <c r="LP35" s="188"/>
      <c r="LQ35" s="188"/>
      <c r="LR35" s="188"/>
      <c r="LS35" s="188"/>
      <c r="LT35" s="188"/>
      <c r="LU35" s="188"/>
      <c r="LV35" s="188"/>
      <c r="LW35" s="188"/>
      <c r="LX35" s="188"/>
      <c r="LY35" s="188"/>
      <c r="LZ35" s="188"/>
      <c r="MA35" s="188"/>
      <c r="MB35" s="188"/>
      <c r="MC35" s="188"/>
      <c r="MD35" s="188"/>
      <c r="ME35" s="188"/>
      <c r="MF35" s="188"/>
      <c r="MG35" s="188"/>
      <c r="MH35" s="188"/>
      <c r="MI35" s="188"/>
      <c r="MJ35" s="188"/>
      <c r="MK35" s="188"/>
      <c r="ML35" s="188"/>
      <c r="MM35" s="188"/>
      <c r="MN35" s="188"/>
      <c r="MO35" s="188"/>
      <c r="MP35" s="188"/>
      <c r="MQ35" s="188"/>
      <c r="MR35" s="188"/>
      <c r="MS35" s="188"/>
      <c r="MT35" s="188"/>
      <c r="MU35" s="188"/>
      <c r="MV35" s="188"/>
      <c r="MW35" s="188"/>
      <c r="MX35" s="188"/>
      <c r="MY35" s="188"/>
      <c r="MZ35" s="188"/>
      <c r="NA35" s="188"/>
      <c r="NB35" s="188"/>
      <c r="NC35" s="188"/>
      <c r="ND35" s="188"/>
      <c r="NE35" s="188"/>
      <c r="NF35" s="188"/>
      <c r="NG35" s="188"/>
      <c r="NH35" s="188"/>
      <c r="NI35" s="188"/>
      <c r="NJ35" s="188"/>
      <c r="NK35" s="188"/>
      <c r="NL35" s="188"/>
      <c r="NM35" s="188"/>
      <c r="NN35" s="188"/>
      <c r="NO35" s="188"/>
      <c r="NP35" s="188"/>
      <c r="NQ35" s="188"/>
      <c r="NR35" s="188"/>
      <c r="NS35" s="188"/>
      <c r="NT35" s="188"/>
      <c r="NU35" s="188"/>
      <c r="NV35" s="188"/>
      <c r="NW35" s="188"/>
      <c r="NX35" s="188"/>
      <c r="NY35" s="188"/>
      <c r="NZ35" s="188"/>
      <c r="OA35" s="188"/>
      <c r="OB35" s="188"/>
      <c r="OC35" s="188"/>
      <c r="OD35" s="188"/>
      <c r="OE35" s="188"/>
      <c r="OF35" s="188"/>
      <c r="OG35" s="188"/>
      <c r="OH35" s="188"/>
      <c r="OI35" s="188"/>
      <c r="OJ35" s="188"/>
      <c r="OK35" s="188"/>
      <c r="OL35" s="188"/>
      <c r="OM35" s="188"/>
      <c r="ON35" s="188"/>
      <c r="OO35" s="188"/>
      <c r="OP35" s="188"/>
      <c r="OQ35" s="188"/>
      <c r="OR35" s="188"/>
      <c r="OS35" s="188"/>
      <c r="OT35" s="188"/>
      <c r="OU35" s="188"/>
      <c r="OV35" s="188"/>
      <c r="OW35" s="188"/>
      <c r="OX35" s="188"/>
      <c r="OY35" s="188"/>
      <c r="OZ35" s="188"/>
      <c r="PA35" s="188"/>
      <c r="PB35" s="188"/>
      <c r="PC35" s="188"/>
      <c r="PD35" s="188"/>
      <c r="PE35" s="188"/>
      <c r="PF35" s="188"/>
      <c r="PG35" s="188"/>
      <c r="PH35" s="188"/>
      <c r="PI35" s="188"/>
      <c r="PJ35" s="188"/>
      <c r="PK35" s="188"/>
      <c r="PL35" s="188"/>
    </row>
    <row r="36" spans="1:428" s="31" customFormat="1" ht="12">
      <c r="A36" s="124" t="s">
        <v>227</v>
      </c>
      <c r="B36" s="123"/>
      <c r="C36" s="123"/>
      <c r="D36" s="123"/>
      <c r="E36" s="123"/>
      <c r="F36" s="123"/>
      <c r="G36" s="123"/>
      <c r="H36" s="123"/>
      <c r="I36" s="123"/>
      <c r="J36" s="123"/>
      <c r="K36" s="205"/>
      <c r="L36" s="205"/>
      <c r="M36" s="187"/>
      <c r="N36" s="205"/>
      <c r="O36" s="205"/>
      <c r="P36" s="205"/>
      <c r="Q36" s="205"/>
      <c r="R36" s="210"/>
      <c r="S36" s="205"/>
      <c r="T36" s="205"/>
      <c r="U36" s="205"/>
      <c r="V36" s="128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9"/>
      <c r="AQ36" s="209"/>
      <c r="AR36" s="187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  <c r="IS36" s="209"/>
      <c r="IT36" s="209"/>
      <c r="IU36" s="209"/>
      <c r="IV36" s="209"/>
      <c r="IW36" s="209"/>
      <c r="IX36" s="209"/>
      <c r="IY36" s="209"/>
      <c r="IZ36" s="209"/>
      <c r="JA36" s="209"/>
      <c r="JB36" s="209"/>
      <c r="JC36" s="209"/>
      <c r="JD36" s="209"/>
      <c r="JE36" s="209"/>
      <c r="JF36" s="209"/>
      <c r="JG36" s="209"/>
      <c r="JH36" s="209"/>
      <c r="JI36" s="209"/>
      <c r="JJ36" s="209"/>
      <c r="JK36" s="209"/>
      <c r="JL36" s="209"/>
      <c r="JM36" s="209"/>
      <c r="JN36" s="209"/>
      <c r="JO36" s="209"/>
      <c r="JP36" s="209"/>
      <c r="JQ36" s="209"/>
      <c r="JR36" s="209"/>
      <c r="JS36" s="209"/>
      <c r="JT36" s="209"/>
      <c r="JU36" s="209"/>
      <c r="JV36" s="209"/>
      <c r="JW36" s="209"/>
      <c r="JX36" s="209"/>
      <c r="JY36" s="209"/>
      <c r="JZ36" s="209"/>
      <c r="KA36" s="209"/>
      <c r="KB36" s="209"/>
      <c r="KC36" s="209"/>
      <c r="KD36" s="209"/>
      <c r="KE36" s="209"/>
      <c r="KF36" s="209"/>
      <c r="KG36" s="209"/>
      <c r="KH36" s="209"/>
      <c r="KI36" s="209"/>
      <c r="KJ36" s="209"/>
      <c r="KK36" s="209"/>
      <c r="KL36" s="209"/>
      <c r="KM36" s="209"/>
      <c r="KN36" s="209"/>
      <c r="KO36" s="209"/>
      <c r="KP36" s="209"/>
      <c r="KQ36" s="209"/>
      <c r="KR36" s="209"/>
      <c r="KS36" s="209"/>
      <c r="KT36" s="209"/>
      <c r="KU36" s="209"/>
      <c r="KV36" s="209"/>
      <c r="KW36" s="209"/>
      <c r="KX36" s="209"/>
      <c r="KY36" s="209"/>
      <c r="KZ36" s="209"/>
      <c r="LA36" s="209"/>
      <c r="LB36" s="209"/>
      <c r="LC36" s="209"/>
      <c r="LD36" s="209"/>
      <c r="LE36" s="209"/>
      <c r="LF36" s="209"/>
      <c r="LG36" s="209"/>
      <c r="LH36" s="209"/>
      <c r="LI36" s="209"/>
      <c r="LJ36" s="209"/>
      <c r="LK36" s="209"/>
      <c r="LL36" s="209"/>
      <c r="LM36" s="209"/>
      <c r="LN36" s="209"/>
      <c r="LO36" s="209"/>
      <c r="LP36" s="209"/>
      <c r="LQ36" s="209"/>
      <c r="LR36" s="209"/>
      <c r="LS36" s="209"/>
      <c r="LT36" s="209"/>
      <c r="LU36" s="209"/>
      <c r="LV36" s="209"/>
      <c r="LW36" s="209"/>
      <c r="LX36" s="209"/>
      <c r="LY36" s="209"/>
      <c r="LZ36" s="209"/>
      <c r="MA36" s="209"/>
      <c r="MB36" s="209"/>
      <c r="MC36" s="209"/>
      <c r="MD36" s="209"/>
      <c r="ME36" s="209"/>
      <c r="MF36" s="209"/>
      <c r="MG36" s="209"/>
      <c r="MH36" s="209"/>
      <c r="MI36" s="209"/>
      <c r="MJ36" s="209"/>
      <c r="MK36" s="209"/>
      <c r="ML36" s="209"/>
      <c r="MM36" s="209"/>
      <c r="MN36" s="209"/>
      <c r="MO36" s="209"/>
      <c r="MP36" s="209"/>
      <c r="MQ36" s="209"/>
      <c r="MR36" s="209"/>
      <c r="MS36" s="209"/>
      <c r="MT36" s="209"/>
      <c r="MU36" s="209"/>
      <c r="MV36" s="209"/>
      <c r="MW36" s="209"/>
      <c r="MX36" s="209"/>
      <c r="MY36" s="209"/>
      <c r="MZ36" s="209"/>
      <c r="NA36" s="209"/>
      <c r="NB36" s="209"/>
      <c r="NC36" s="209"/>
      <c r="ND36" s="209"/>
      <c r="NE36" s="209"/>
      <c r="NF36" s="209"/>
      <c r="NG36" s="209"/>
      <c r="NH36" s="209"/>
      <c r="NI36" s="209"/>
      <c r="NJ36" s="209"/>
      <c r="NK36" s="209"/>
      <c r="NL36" s="209"/>
      <c r="NM36" s="209"/>
      <c r="NN36" s="209"/>
      <c r="NO36" s="209"/>
      <c r="NP36" s="209"/>
      <c r="NQ36" s="209"/>
      <c r="NR36" s="209"/>
      <c r="NS36" s="209"/>
      <c r="NT36" s="209"/>
      <c r="NU36" s="209"/>
      <c r="NV36" s="209"/>
      <c r="NW36" s="209"/>
      <c r="NX36" s="209"/>
      <c r="NY36" s="209"/>
      <c r="NZ36" s="209"/>
      <c r="OA36" s="209"/>
      <c r="OB36" s="209"/>
      <c r="OC36" s="209"/>
      <c r="OD36" s="209"/>
      <c r="OE36" s="209"/>
      <c r="OF36" s="209"/>
      <c r="OG36" s="209"/>
      <c r="OH36" s="209"/>
      <c r="OI36" s="209"/>
      <c r="OJ36" s="209"/>
      <c r="OK36" s="209"/>
      <c r="OL36" s="209"/>
      <c r="OM36" s="209"/>
      <c r="ON36" s="209"/>
      <c r="OO36" s="209"/>
      <c r="OP36" s="209"/>
      <c r="OQ36" s="209"/>
      <c r="OR36" s="209"/>
      <c r="OS36" s="209"/>
      <c r="OT36" s="209"/>
      <c r="OU36" s="209"/>
      <c r="OV36" s="209"/>
      <c r="OW36" s="209"/>
      <c r="OX36" s="209"/>
      <c r="OY36" s="209"/>
      <c r="OZ36" s="209"/>
      <c r="PA36" s="209"/>
      <c r="PB36" s="209"/>
      <c r="PC36" s="209"/>
      <c r="PD36" s="209"/>
      <c r="PE36" s="209"/>
      <c r="PF36" s="209"/>
      <c r="PG36" s="209"/>
      <c r="PH36" s="209"/>
      <c r="PI36" s="209"/>
      <c r="PJ36" s="209"/>
      <c r="PK36" s="209"/>
      <c r="PL36" s="209"/>
    </row>
    <row r="37" spans="1:428" s="31" customFormat="1" ht="24">
      <c r="A37" s="133" t="s">
        <v>228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9"/>
      <c r="AQ37" s="209"/>
      <c r="AR37" s="187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  <c r="IC37" s="209"/>
      <c r="ID37" s="209"/>
      <c r="IE37" s="209"/>
      <c r="IF37" s="209"/>
      <c r="IG37" s="209"/>
      <c r="IH37" s="209"/>
      <c r="II37" s="209"/>
      <c r="IJ37" s="209"/>
      <c r="IK37" s="209"/>
      <c r="IL37" s="209"/>
      <c r="IM37" s="209"/>
      <c r="IN37" s="209"/>
      <c r="IO37" s="209"/>
      <c r="IP37" s="209"/>
      <c r="IQ37" s="209"/>
      <c r="IR37" s="209"/>
      <c r="IS37" s="209"/>
      <c r="IT37" s="209"/>
      <c r="IU37" s="209"/>
      <c r="IV37" s="209"/>
      <c r="IW37" s="209"/>
      <c r="IX37" s="209"/>
      <c r="IY37" s="209"/>
      <c r="IZ37" s="209"/>
      <c r="JA37" s="209"/>
      <c r="JB37" s="209"/>
      <c r="JC37" s="209"/>
      <c r="JD37" s="209"/>
      <c r="JE37" s="209"/>
      <c r="JF37" s="209"/>
      <c r="JG37" s="209"/>
      <c r="JH37" s="209"/>
      <c r="JI37" s="209"/>
      <c r="JJ37" s="209"/>
      <c r="JK37" s="209"/>
      <c r="JL37" s="209"/>
      <c r="JM37" s="209"/>
      <c r="JN37" s="209"/>
      <c r="JO37" s="209"/>
      <c r="JP37" s="209"/>
      <c r="JQ37" s="209"/>
      <c r="JR37" s="209"/>
      <c r="JS37" s="209"/>
      <c r="JT37" s="209"/>
      <c r="JU37" s="209"/>
      <c r="JV37" s="209"/>
      <c r="JW37" s="209"/>
      <c r="JX37" s="209"/>
      <c r="JY37" s="209"/>
      <c r="JZ37" s="209"/>
      <c r="KA37" s="209"/>
      <c r="KB37" s="209"/>
      <c r="KC37" s="209"/>
      <c r="KD37" s="209"/>
      <c r="KE37" s="209"/>
      <c r="KF37" s="209"/>
      <c r="KG37" s="209"/>
      <c r="KH37" s="209"/>
      <c r="KI37" s="209"/>
      <c r="KJ37" s="209"/>
      <c r="KK37" s="209"/>
      <c r="KL37" s="209"/>
      <c r="KM37" s="209"/>
      <c r="KN37" s="209"/>
      <c r="KO37" s="209"/>
      <c r="KP37" s="209"/>
      <c r="KQ37" s="209"/>
      <c r="KR37" s="209"/>
      <c r="KS37" s="209"/>
      <c r="KT37" s="209"/>
      <c r="KU37" s="209"/>
      <c r="KV37" s="209"/>
      <c r="KW37" s="209"/>
      <c r="KX37" s="209"/>
      <c r="KY37" s="209"/>
      <c r="KZ37" s="209"/>
      <c r="LA37" s="209"/>
      <c r="LB37" s="209"/>
      <c r="LC37" s="209"/>
      <c r="LD37" s="209"/>
      <c r="LE37" s="209"/>
      <c r="LF37" s="209"/>
      <c r="LG37" s="209"/>
      <c r="LH37" s="209"/>
      <c r="LI37" s="209"/>
      <c r="LJ37" s="209"/>
      <c r="LK37" s="209"/>
      <c r="LL37" s="209"/>
      <c r="LM37" s="209"/>
      <c r="LN37" s="209"/>
      <c r="LO37" s="209"/>
      <c r="LP37" s="209"/>
      <c r="LQ37" s="209"/>
      <c r="LR37" s="209"/>
      <c r="LS37" s="209"/>
      <c r="LT37" s="209"/>
      <c r="LU37" s="209"/>
      <c r="LV37" s="209"/>
      <c r="LW37" s="209"/>
      <c r="LX37" s="209"/>
      <c r="LY37" s="209"/>
      <c r="LZ37" s="209"/>
      <c r="MA37" s="209"/>
      <c r="MB37" s="209"/>
      <c r="MC37" s="209"/>
      <c r="MD37" s="209"/>
      <c r="ME37" s="209"/>
      <c r="MF37" s="209"/>
      <c r="MG37" s="209"/>
      <c r="MH37" s="209"/>
      <c r="MI37" s="209"/>
      <c r="MJ37" s="209"/>
      <c r="MK37" s="209"/>
      <c r="ML37" s="209"/>
      <c r="MM37" s="209"/>
      <c r="MN37" s="209"/>
      <c r="MO37" s="209"/>
      <c r="MP37" s="209"/>
      <c r="MQ37" s="209"/>
      <c r="MR37" s="209"/>
      <c r="MS37" s="209"/>
      <c r="MT37" s="209"/>
      <c r="MU37" s="209"/>
      <c r="MV37" s="209"/>
      <c r="MW37" s="209"/>
      <c r="MX37" s="209"/>
      <c r="MY37" s="209"/>
      <c r="MZ37" s="209"/>
      <c r="NA37" s="209"/>
      <c r="NB37" s="209"/>
      <c r="NC37" s="209"/>
      <c r="ND37" s="209"/>
      <c r="NE37" s="209"/>
      <c r="NF37" s="209"/>
      <c r="NG37" s="209"/>
      <c r="NH37" s="209"/>
      <c r="NI37" s="209"/>
      <c r="NJ37" s="209"/>
      <c r="NK37" s="209"/>
      <c r="NL37" s="209"/>
      <c r="NM37" s="209"/>
      <c r="NN37" s="209"/>
      <c r="NO37" s="209"/>
      <c r="NP37" s="209"/>
      <c r="NQ37" s="209"/>
      <c r="NR37" s="209"/>
      <c r="NS37" s="209"/>
      <c r="NT37" s="209"/>
      <c r="NU37" s="209"/>
      <c r="NV37" s="209"/>
      <c r="NW37" s="209"/>
      <c r="NX37" s="209"/>
      <c r="NY37" s="209"/>
      <c r="NZ37" s="209"/>
      <c r="OA37" s="209"/>
      <c r="OB37" s="209"/>
      <c r="OC37" s="209"/>
      <c r="OD37" s="209"/>
      <c r="OE37" s="209"/>
      <c r="OF37" s="209"/>
      <c r="OG37" s="209"/>
      <c r="OH37" s="209"/>
      <c r="OI37" s="209"/>
      <c r="OJ37" s="209"/>
      <c r="OK37" s="209"/>
      <c r="OL37" s="209"/>
      <c r="OM37" s="209"/>
      <c r="ON37" s="209"/>
      <c r="OO37" s="209"/>
      <c r="OP37" s="209"/>
      <c r="OQ37" s="209"/>
      <c r="OR37" s="209"/>
      <c r="OS37" s="209"/>
      <c r="OT37" s="209"/>
      <c r="OU37" s="209"/>
      <c r="OV37" s="209"/>
      <c r="OW37" s="209"/>
      <c r="OX37" s="209"/>
      <c r="OY37" s="209"/>
      <c r="OZ37" s="209"/>
      <c r="PA37" s="209"/>
      <c r="PB37" s="209"/>
      <c r="PC37" s="209"/>
      <c r="PD37" s="209"/>
      <c r="PE37" s="209"/>
      <c r="PF37" s="209"/>
      <c r="PG37" s="209"/>
      <c r="PH37" s="209"/>
      <c r="PI37" s="209"/>
      <c r="PJ37" s="209"/>
      <c r="PK37" s="209"/>
      <c r="PL37" s="209"/>
    </row>
    <row r="38" spans="1:428" s="31" customFormat="1" ht="1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9"/>
      <c r="AQ38" s="209"/>
      <c r="AR38" s="187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09"/>
      <c r="GG38" s="209"/>
      <c r="GH38" s="209"/>
      <c r="GI38" s="209"/>
      <c r="GJ38" s="209"/>
      <c r="GK38" s="209"/>
      <c r="GL38" s="209"/>
      <c r="GM38" s="209"/>
      <c r="GN38" s="209"/>
      <c r="GO38" s="209"/>
      <c r="GP38" s="209"/>
      <c r="GQ38" s="209"/>
      <c r="GR38" s="209"/>
      <c r="GS38" s="209"/>
      <c r="GT38" s="209"/>
      <c r="GU38" s="209"/>
      <c r="GV38" s="209"/>
      <c r="GW38" s="209"/>
      <c r="GX38" s="209"/>
      <c r="GY38" s="209"/>
      <c r="GZ38" s="209"/>
      <c r="HA38" s="209"/>
      <c r="HB38" s="209"/>
      <c r="HC38" s="209"/>
      <c r="HD38" s="209"/>
      <c r="HE38" s="209"/>
      <c r="HF38" s="209"/>
      <c r="HG38" s="209"/>
      <c r="HH38" s="209"/>
      <c r="HI38" s="209"/>
      <c r="HJ38" s="209"/>
      <c r="HK38" s="209"/>
      <c r="HL38" s="209"/>
      <c r="HM38" s="209"/>
      <c r="HN38" s="209"/>
      <c r="HO38" s="209"/>
      <c r="HP38" s="209"/>
      <c r="HQ38" s="209"/>
      <c r="HR38" s="209"/>
      <c r="HS38" s="209"/>
      <c r="HT38" s="209"/>
      <c r="HU38" s="209"/>
      <c r="HV38" s="209"/>
      <c r="HW38" s="209"/>
      <c r="HX38" s="209"/>
      <c r="HY38" s="209"/>
      <c r="HZ38" s="209"/>
      <c r="IA38" s="209"/>
      <c r="IB38" s="209"/>
      <c r="IC38" s="209"/>
      <c r="ID38" s="209"/>
      <c r="IE38" s="209"/>
      <c r="IF38" s="209"/>
      <c r="IG38" s="209"/>
      <c r="IH38" s="209"/>
      <c r="II38" s="209"/>
      <c r="IJ38" s="209"/>
      <c r="IK38" s="209"/>
      <c r="IL38" s="209"/>
      <c r="IM38" s="209"/>
      <c r="IN38" s="209"/>
      <c r="IO38" s="209"/>
      <c r="IP38" s="209"/>
      <c r="IQ38" s="209"/>
      <c r="IR38" s="209"/>
      <c r="IS38" s="209"/>
      <c r="IT38" s="209"/>
      <c r="IU38" s="209"/>
      <c r="IV38" s="209"/>
      <c r="IW38" s="209"/>
      <c r="IX38" s="209"/>
      <c r="IY38" s="209"/>
      <c r="IZ38" s="209"/>
      <c r="JA38" s="209"/>
      <c r="JB38" s="209"/>
      <c r="JC38" s="209"/>
      <c r="JD38" s="209"/>
      <c r="JE38" s="209"/>
      <c r="JF38" s="209"/>
      <c r="JG38" s="209"/>
      <c r="JH38" s="209"/>
      <c r="JI38" s="209"/>
      <c r="JJ38" s="209"/>
      <c r="JK38" s="209"/>
      <c r="JL38" s="209"/>
      <c r="JM38" s="209"/>
      <c r="JN38" s="209"/>
      <c r="JO38" s="209"/>
      <c r="JP38" s="209"/>
      <c r="JQ38" s="209"/>
      <c r="JR38" s="209"/>
      <c r="JS38" s="209"/>
      <c r="JT38" s="209"/>
      <c r="JU38" s="209"/>
      <c r="JV38" s="209"/>
      <c r="JW38" s="209"/>
      <c r="JX38" s="209"/>
      <c r="JY38" s="209"/>
      <c r="JZ38" s="209"/>
      <c r="KA38" s="209"/>
      <c r="KB38" s="209"/>
      <c r="KC38" s="209"/>
      <c r="KD38" s="209"/>
      <c r="KE38" s="209"/>
      <c r="KF38" s="209"/>
      <c r="KG38" s="209"/>
      <c r="KH38" s="209"/>
      <c r="KI38" s="209"/>
      <c r="KJ38" s="209"/>
      <c r="KK38" s="209"/>
      <c r="KL38" s="209"/>
      <c r="KM38" s="209"/>
      <c r="KN38" s="209"/>
      <c r="KO38" s="209"/>
      <c r="KP38" s="209"/>
      <c r="KQ38" s="209"/>
      <c r="KR38" s="209"/>
      <c r="KS38" s="209"/>
      <c r="KT38" s="209"/>
      <c r="KU38" s="209"/>
      <c r="KV38" s="209"/>
      <c r="KW38" s="209"/>
      <c r="KX38" s="209"/>
      <c r="KY38" s="209"/>
      <c r="KZ38" s="209"/>
      <c r="LA38" s="209"/>
      <c r="LB38" s="209"/>
      <c r="LC38" s="209"/>
      <c r="LD38" s="209"/>
      <c r="LE38" s="209"/>
      <c r="LF38" s="209"/>
      <c r="LG38" s="209"/>
      <c r="LH38" s="209"/>
      <c r="LI38" s="209"/>
      <c r="LJ38" s="209"/>
      <c r="LK38" s="209"/>
      <c r="LL38" s="209"/>
      <c r="LM38" s="209"/>
      <c r="LN38" s="209"/>
      <c r="LO38" s="209"/>
      <c r="LP38" s="209"/>
      <c r="LQ38" s="209"/>
      <c r="LR38" s="209"/>
      <c r="LS38" s="209"/>
      <c r="LT38" s="209"/>
      <c r="LU38" s="209"/>
      <c r="LV38" s="209"/>
      <c r="LW38" s="209"/>
      <c r="LX38" s="209"/>
      <c r="LY38" s="209"/>
      <c r="LZ38" s="209"/>
      <c r="MA38" s="209"/>
      <c r="MB38" s="209"/>
      <c r="MC38" s="209"/>
      <c r="MD38" s="209"/>
      <c r="ME38" s="209"/>
      <c r="MF38" s="209"/>
      <c r="MG38" s="209"/>
      <c r="MH38" s="209"/>
      <c r="MI38" s="209"/>
      <c r="MJ38" s="209"/>
      <c r="MK38" s="209"/>
      <c r="ML38" s="209"/>
      <c r="MM38" s="209"/>
      <c r="MN38" s="209"/>
      <c r="MO38" s="209"/>
      <c r="MP38" s="209"/>
      <c r="MQ38" s="209"/>
      <c r="MR38" s="209"/>
      <c r="MS38" s="209"/>
      <c r="MT38" s="209"/>
      <c r="MU38" s="209"/>
      <c r="MV38" s="209"/>
      <c r="MW38" s="209"/>
      <c r="MX38" s="209"/>
      <c r="MY38" s="209"/>
      <c r="MZ38" s="209"/>
      <c r="NA38" s="209"/>
      <c r="NB38" s="209"/>
      <c r="NC38" s="209"/>
      <c r="ND38" s="209"/>
      <c r="NE38" s="209"/>
      <c r="NF38" s="209"/>
      <c r="NG38" s="209"/>
      <c r="NH38" s="209"/>
      <c r="NI38" s="209"/>
      <c r="NJ38" s="209"/>
      <c r="NK38" s="209"/>
      <c r="NL38" s="209"/>
      <c r="NM38" s="209"/>
      <c r="NN38" s="209"/>
      <c r="NO38" s="209"/>
      <c r="NP38" s="209"/>
      <c r="NQ38" s="209"/>
      <c r="NR38" s="209"/>
      <c r="NS38" s="209"/>
      <c r="NT38" s="209"/>
      <c r="NU38" s="209"/>
      <c r="NV38" s="209"/>
      <c r="NW38" s="209"/>
      <c r="NX38" s="209"/>
      <c r="NY38" s="209"/>
      <c r="NZ38" s="209"/>
      <c r="OA38" s="209"/>
      <c r="OB38" s="209"/>
      <c r="OC38" s="209"/>
      <c r="OD38" s="209"/>
      <c r="OE38" s="209"/>
      <c r="OF38" s="209"/>
      <c r="OG38" s="209"/>
      <c r="OH38" s="209"/>
      <c r="OI38" s="209"/>
      <c r="OJ38" s="209"/>
      <c r="OK38" s="209"/>
      <c r="OL38" s="209"/>
      <c r="OM38" s="209"/>
      <c r="ON38" s="209"/>
      <c r="OO38" s="209"/>
      <c r="OP38" s="209"/>
      <c r="OQ38" s="209"/>
      <c r="OR38" s="209"/>
      <c r="OS38" s="209"/>
      <c r="OT38" s="209"/>
      <c r="OU38" s="209"/>
      <c r="OV38" s="209"/>
      <c r="OW38" s="209"/>
      <c r="OX38" s="209"/>
      <c r="OY38" s="209"/>
      <c r="OZ38" s="209"/>
      <c r="PA38" s="209"/>
      <c r="PB38" s="209"/>
      <c r="PC38" s="209"/>
      <c r="PD38" s="209"/>
      <c r="PE38" s="209"/>
      <c r="PF38" s="209"/>
      <c r="PG38" s="209"/>
      <c r="PH38" s="209"/>
      <c r="PI38" s="209"/>
      <c r="PJ38" s="209"/>
      <c r="PK38" s="209"/>
      <c r="PL38" s="209"/>
    </row>
    <row r="39" spans="1:428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24"/>
      <c r="AQ39" s="24"/>
      <c r="AR39" s="185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</row>
  </sheetData>
  <pageMargins left="0.7" right="0.7" top="0.75" bottom="0.75" header="0.3" footer="0.3"/>
  <pageSetup paperSize="3" fitToWidth="0" fitToHeight="0" orientation="landscape" r:id="rId1"/>
  <customProperties>
    <customPr name="_pios_id" r:id="rId2"/>
  </customProperties>
  <ignoredErrors>
    <ignoredError sqref="D4:D18 F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2f74cf1-ae9f-400d-bc52-3bcd3a9e177f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552822217384EAED37D6EE0BA7AA6" ma:contentTypeVersion="17" ma:contentTypeDescription="Create a new document." ma:contentTypeScope="" ma:versionID="03d0dea03a2be2789fc57935265c4a4f">
  <xsd:schema xmlns:xsd="http://www.w3.org/2001/XMLSchema" xmlns:xs="http://www.w3.org/2001/XMLSchema" xmlns:p="http://schemas.microsoft.com/office/2006/metadata/properties" xmlns:ns2="1eb24da7-883b-42c0-8cc6-d19da3e9bf3a" xmlns:ns3="0779a672-9104-4539-903e-58c52e3a63e4" targetNamespace="http://schemas.microsoft.com/office/2006/metadata/properties" ma:root="true" ma:fieldsID="c781e18a4dce7a0786c5834f7f93c1f3" ns2:_="" ns3:_="">
    <xsd:import namespace="1eb24da7-883b-42c0-8cc6-d19da3e9bf3a"/>
    <xsd:import namespace="0779a672-9104-4539-903e-58c52e3a6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24da7-883b-42c0-8cc6-d19da3e9b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9a672-9104-4539-903e-58c52e3a6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9a672-9104-4539-903e-58c52e3a63e4">
      <UserInfo>
        <DisplayName>Helle Cecelie Knudsen</DisplayName>
        <AccountId>105</AccountId>
        <AccountType/>
      </UserInfo>
      <UserInfo>
        <DisplayName>Christian Lie Hansen</DisplayName>
        <AccountId>713</AccountId>
        <AccountType/>
      </UserInfo>
      <UserInfo>
        <DisplayName>Sheyda Aalgaard</DisplayName>
        <AccountId>156</AccountId>
        <AccountType/>
      </UserInfo>
      <UserInfo>
        <DisplayName>Fredrik Horn Hansen</DisplayName>
        <AccountId>437</AccountId>
        <AccountType/>
      </UserInfo>
      <UserInfo>
        <DisplayName>Terese Kvinge</DisplayName>
        <AccountId>971</AccountId>
        <AccountType/>
      </UserInfo>
      <UserInfo>
        <DisplayName>Tor Jan Thorvaldsen</DisplayName>
        <AccountId>972</AccountId>
        <AccountType/>
      </UserInfo>
      <UserInfo>
        <DisplayName>Henrik Arnestad Salthe</DisplayName>
        <AccountId>995</AccountId>
        <AccountType/>
      </UserInfo>
      <UserInfo>
        <DisplayName>Natalia Krasilnikova</DisplayName>
        <AccountId>1139</AccountId>
        <AccountType/>
      </UserInfo>
      <UserInfo>
        <DisplayName>fg_IR Team</DisplayName>
        <AccountId>1802</AccountId>
        <AccountType/>
      </UserInfo>
    </SharedWithUsers>
    <lcf76f155ced4ddcb4097134ff3c332f xmlns="1eb24da7-883b-42c0-8cc6-d19da3e9bf3a" xsi:nil="true"/>
  </documentManagement>
</p:properties>
</file>

<file path=customXml/itemProps1.xml><?xml version="1.0" encoding="utf-8"?>
<ds:datastoreItem xmlns:ds="http://schemas.openxmlformats.org/officeDocument/2006/customXml" ds:itemID="{DB747991-5915-4D74-88CD-9C5BD1273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1156F2-E1CA-46C2-8194-291F73CC527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5251497-7E63-49AF-AAE7-6E477139A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24da7-883b-42c0-8cc6-d19da3e9bf3a"/>
    <ds:schemaRef ds:uri="0779a672-9104-4539-903e-58c52e3a6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B44BC81-5D35-4A60-AAC2-E3E93F708F06}">
  <ds:schemaRefs>
    <ds:schemaRef ds:uri="http://schemas.microsoft.com/office/2006/metadata/properties"/>
    <ds:schemaRef ds:uri="http://schemas.microsoft.com/office/infopath/2007/PartnerControls"/>
    <ds:schemaRef ds:uri="0779a672-9104-4539-903e-58c52e3a63e4"/>
    <ds:schemaRef ds:uri="1eb24da7-883b-42c0-8cc6-d19da3e9bf3a"/>
  </ds:schemaRefs>
</ds:datastoreItem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Offshore Wind</vt:lpstr>
      <vt:lpstr>Onshore Renewables</vt:lpstr>
      <vt:lpstr>Renewable power generation</vt:lpstr>
      <vt:lpstr>'Offshore Wind'!Print_Area</vt:lpstr>
      <vt:lpstr>'Onshore Renewables'!Print_Area</vt:lpstr>
      <vt:lpstr>'Renewable power generation'!Print_Area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2023-05-03T19:49:08Z</dcterms:created>
  <dcterms:modified xsi:type="dcterms:W3CDTF">2025-10-29T13:59:04Z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IMLegalEntity">
    <vt:lpwstr/>
  </property>
  <property fmtid="{D5CDD505-2E9C-101B-9397-08002B2CF9AE}" pid="3" name="g971e9ce8060489b80a056801d36d93d">
    <vt:lpwstr/>
  </property>
  <property fmtid="{D5CDD505-2E9C-101B-9397-08002B2CF9AE}" pid="4" name="MediaServiceImageTags">
    <vt:lpwstr/>
  </property>
  <property fmtid="{D5CDD505-2E9C-101B-9397-08002B2CF9AE}" pid="5" name="gd56e2644879487f8da67586944cf0f5">
    <vt:lpwstr/>
  </property>
  <property fmtid="{D5CDD505-2E9C-101B-9397-08002B2CF9AE}" pid="6" name="ContentTypeId">
    <vt:lpwstr>0x01010093C552822217384EAED37D6EE0BA7AA6</vt:lpwstr>
  </property>
  <property fmtid="{D5CDD505-2E9C-101B-9397-08002B2CF9AE}" pid="7" name="EIMBusinessArea">
    <vt:lpwstr/>
  </property>
  <property fmtid="{D5CDD505-2E9C-101B-9397-08002B2CF9AE}" pid="8" name="o6fe11a35735487dac377a215490fa4b">
    <vt:lpwstr/>
  </property>
  <property fmtid="{D5CDD505-2E9C-101B-9397-08002B2CF9AE}" pid="9" name="d632f762b19c46329b06e4a329cb5038">
    <vt:lpwstr/>
  </property>
  <property fmtid="{D5CDD505-2E9C-101B-9397-08002B2CF9AE}" pid="10" name="c71f94430ee24530b6af52dc58e8598c">
    <vt:lpwstr/>
  </property>
  <property fmtid="{D5CDD505-2E9C-101B-9397-08002B2CF9AE}" pid="11" name="EIMCountry">
    <vt:lpwstr>8;#Norway|cd21f0fc-a0f3-48c6-8f36-ae1c60534e37</vt:lpwstr>
  </property>
  <property fmtid="{D5CDD505-2E9C-101B-9397-08002B2CF9AE}" pid="12" name="mbf6ec96a4d94feeaf76fee4d5d0c80e">
    <vt:lpwstr>Norway|cd21f0fc-a0f3-48c6-8f36-ae1c60534e37</vt:lpwstr>
  </property>
  <property fmtid="{D5CDD505-2E9C-101B-9397-08002B2CF9AE}" pid="13" name="EIMSource">
    <vt:lpwstr/>
  </property>
  <property fmtid="{D5CDD505-2E9C-101B-9397-08002B2CF9AE}" pid="14" name="EIMSecurityClassification">
    <vt:lpwstr/>
  </property>
  <property fmtid="{D5CDD505-2E9C-101B-9397-08002B2CF9AE}" pid="15" name="EIMProcess">
    <vt:lpwstr/>
  </property>
  <property fmtid="{D5CDD505-2E9C-101B-9397-08002B2CF9AE}" pid="16" name="b519d5ff8fc64ffea9cb9a4c0b377271">
    <vt:lpwstr/>
  </property>
  <property fmtid="{D5CDD505-2E9C-101B-9397-08002B2CF9AE}" pid="17" name="EIMOrganisationUnit">
    <vt:lpwstr/>
  </property>
  <property fmtid="{D5CDD505-2E9C-101B-9397-08002B2CF9AE}" pid="18" name="EIMInformationAsset">
    <vt:lpwstr/>
  </property>
  <property fmtid="{D5CDD505-2E9C-101B-9397-08002B2CF9AE}" pid="19" name="EIMProcessArea">
    <vt:lpwstr/>
  </property>
  <property fmtid="{D5CDD505-2E9C-101B-9397-08002B2CF9AE}" pid="20" name="EIMStatus">
    <vt:lpwstr/>
  </property>
  <property fmtid="{D5CDD505-2E9C-101B-9397-08002B2CF9AE}" pid="21" name="m9e92212f5fa42fa9b52bc2f3224e0af">
    <vt:lpwstr/>
  </property>
  <property fmtid="{D5CDD505-2E9C-101B-9397-08002B2CF9AE}" pid="22" name="hfb23c77fa4f4618a5f446ac03ac12ab">
    <vt:lpwstr/>
  </property>
  <property fmtid="{D5CDD505-2E9C-101B-9397-08002B2CF9AE}" pid="23" name="TaxCatchAll">
    <vt:lpwstr>8;#Norway|cd21f0fc-a0f3-48c6-8f36-ae1c60534e37</vt:lpwstr>
  </property>
  <property fmtid="{D5CDD505-2E9C-101B-9397-08002B2CF9AE}" pid="24" name="CustomUiType">
    <vt:lpwstr>2</vt:lpwstr>
  </property>
  <property fmtid="{D5CDD505-2E9C-101B-9397-08002B2CF9AE}" pid="25" name="j463fd55c1e24278acd7d668b68aa43a">
    <vt:lpwstr/>
  </property>
</Properties>
</file>