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466" documentId="8_{97BCD769-12D9-4D88-AE5F-6C1B01761960}" xr6:coauthVersionLast="47" xr6:coauthVersionMax="47" xr10:uidLastSave="{D699B76B-F8BA-44BF-9D04-726E7F469F4B}"/>
  <bookViews>
    <workbookView xWindow="38280" yWindow="-120" windowWidth="38640" windowHeight="21240" xr2:uid="{00000000-000D-0000-FFFF-FFFF00000000}"/>
  </bookViews>
  <sheets>
    <sheet name="Offshore Wind" sheetId="1" r:id="rId1"/>
    <sheet name="Onshore Renewables" sheetId="2" r:id="rId2"/>
    <sheet name="Renewable power generation TWh" sheetId="4" r:id="rId3"/>
  </sheets>
  <definedNames>
    <definedName name="_xlnm.Print_Area" localSheetId="0">'Offshore Wind'!$A$1:$T$30</definedName>
    <definedName name="_xlnm.Print_Area" localSheetId="1">'Onshore Renewables'!$A$1:$N$25</definedName>
    <definedName name="_xlnm.Print_Area" localSheetId="2">'Renewable power generation TWh'!$A$1:$Y$18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D22" i="4"/>
  <c r="D20" i="4" l="1"/>
  <c r="E22" i="4" l="1"/>
  <c r="E21" i="4"/>
  <c r="H19" i="4"/>
  <c r="G19" i="4"/>
  <c r="I5" i="4"/>
  <c r="N20" i="4"/>
  <c r="E20" i="4" l="1"/>
  <c r="F19" i="1"/>
  <c r="F15" i="1"/>
  <c r="F10" i="2"/>
  <c r="F6" i="2"/>
  <c r="F5" i="2"/>
  <c r="F8" i="2"/>
</calcChain>
</file>

<file path=xl/sharedStrings.xml><?xml version="1.0" encoding="utf-8"?>
<sst xmlns="http://schemas.openxmlformats.org/spreadsheetml/2006/main" count="416" uniqueCount="225">
  <si>
    <t>Offshore Wind</t>
  </si>
  <si>
    <t>Asset name</t>
  </si>
  <si>
    <t>Technology</t>
  </si>
  <si>
    <t>Country</t>
  </si>
  <si>
    <t>Phase</t>
  </si>
  <si>
    <r>
      <t>Generation capacity (MW)</t>
    </r>
    <r>
      <rPr>
        <b/>
        <vertAlign val="superscript"/>
        <sz val="11"/>
        <color rgb="FFDC0A2D"/>
        <rFont val="Calibri"/>
        <family val="2"/>
        <scheme val="minor"/>
      </rPr>
      <t>1</t>
    </r>
  </si>
  <si>
    <t>Generation capacity Equinor 
(MW)*</t>
  </si>
  <si>
    <t>Area (km2)</t>
  </si>
  <si>
    <t>Distance from shore (km)</t>
  </si>
  <si>
    <t>Water depth (m)</t>
  </si>
  <si>
    <t># Turbines</t>
  </si>
  <si>
    <t>Turbine capacity (MW)</t>
  </si>
  <si>
    <t>First power</t>
  </si>
  <si>
    <t>Commercial Operation Date</t>
  </si>
  <si>
    <t>Equinor %</t>
  </si>
  <si>
    <t>Lead company</t>
  </si>
  <si>
    <t>Partners</t>
  </si>
  <si>
    <r>
      <t>Financial consolidation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</si>
  <si>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r>
      <t>Commercial terms / Support regime</t>
    </r>
    <r>
      <rPr>
        <b/>
        <vertAlign val="superscript"/>
        <sz val="11"/>
        <color rgb="FFFF0000"/>
        <rFont val="Calibri"/>
        <family val="2"/>
        <scheme val="minor"/>
      </rPr>
      <t>3</t>
    </r>
  </si>
  <si>
    <t>Contract period</t>
  </si>
  <si>
    <t>Sheringham Shoal</t>
  </si>
  <si>
    <t>Fixed</t>
  </si>
  <si>
    <t>UK</t>
  </si>
  <si>
    <t>In operation</t>
  </si>
  <si>
    <t>17-23</t>
  </si>
  <si>
    <t>Equinor</t>
  </si>
  <si>
    <t>Macquarie / Equitix</t>
  </si>
  <si>
    <t>Equity method</t>
  </si>
  <si>
    <t>ROC</t>
  </si>
  <si>
    <t>2 ROCs per MWh</t>
  </si>
  <si>
    <t>20 yrs</t>
  </si>
  <si>
    <t>Dudgeon Offshore 
Wind Farm</t>
  </si>
  <si>
    <t>18-25</t>
  </si>
  <si>
    <t>Masdar / China Resources</t>
  </si>
  <si>
    <t>CfD</t>
  </si>
  <si>
    <t>GBP 150.00/MWh (2012 real)</t>
  </si>
  <si>
    <t>15 yrs</t>
  </si>
  <si>
    <t>Hywind Scotland</t>
  </si>
  <si>
    <t>Floating</t>
  </si>
  <si>
    <t>95-120</t>
  </si>
  <si>
    <t xml:space="preserve">Masdar </t>
  </si>
  <si>
    <t>3.5 ROCs per MWh</t>
  </si>
  <si>
    <t>Arkona</t>
  </si>
  <si>
    <t>Germany</t>
  </si>
  <si>
    <t>22-28</t>
  </si>
  <si>
    <t>RWE</t>
  </si>
  <si>
    <t>RWE renewables / Energy Infrastructure Partners</t>
  </si>
  <si>
    <t>Fixed feed-in tariff</t>
  </si>
  <si>
    <t>Hywind Tampen</t>
  </si>
  <si>
    <t>Norway</t>
  </si>
  <si>
    <t>Petoro / OMV / Vår Energi / Idemitsu / Wintershall DEA</t>
  </si>
  <si>
    <t>Pro rata (E&amp;P)</t>
  </si>
  <si>
    <t>Enova / NOx fund</t>
  </si>
  <si>
    <t>Enova 45% Capex support. NOx fund up to NOK 565 million</t>
  </si>
  <si>
    <t>Dogger Bank A</t>
  </si>
  <si>
    <t>Production started</t>
  </si>
  <si>
    <t>18-35</t>
  </si>
  <si>
    <t>SSE Renewables</t>
  </si>
  <si>
    <t xml:space="preserve">SSE Renewables / Vårgrønn </t>
  </si>
  <si>
    <t>GBP 39.65/MWh (2012 Real)</t>
  </si>
  <si>
    <t>Dogger Bank B</t>
  </si>
  <si>
    <t>Under construction</t>
  </si>
  <si>
    <t>25-35</t>
  </si>
  <si>
    <t>GBP 41.61/MWh (2012 Real)</t>
  </si>
  <si>
    <t>Dogger Bank C</t>
  </si>
  <si>
    <t>22-32</t>
  </si>
  <si>
    <t>Empire Wind 1</t>
  </si>
  <si>
    <t>USA</t>
  </si>
  <si>
    <t>Under construction/Halt work order</t>
  </si>
  <si>
    <t>20-40</t>
  </si>
  <si>
    <t>Full</t>
  </si>
  <si>
    <t>OREC</t>
  </si>
  <si>
    <t xml:space="preserve">USD 155/MWh </t>
  </si>
  <si>
    <t>25 yrs</t>
  </si>
  <si>
    <t>Empire Wind 2</t>
  </si>
  <si>
    <t xml:space="preserve">Planning </t>
  </si>
  <si>
    <t>23-43</t>
  </si>
  <si>
    <t>MFW Bałtyk II &amp; III</t>
  </si>
  <si>
    <t>Poland</t>
  </si>
  <si>
    <t>22-37</t>
  </si>
  <si>
    <t>21-42</t>
  </si>
  <si>
    <t xml:space="preserve">Polenergia </t>
  </si>
  <si>
    <t>PLN 319.60 per MWh (2022 real)</t>
  </si>
  <si>
    <t>MFW Bałtyk I</t>
  </si>
  <si>
    <t>21-37</t>
  </si>
  <si>
    <t>Sheringham Shoal and Dudgeon Extensions</t>
  </si>
  <si>
    <t xml:space="preserve"> </t>
  </si>
  <si>
    <t>Full/
Equity method</t>
  </si>
  <si>
    <t>South Korea</t>
  </si>
  <si>
    <t>KNOC / EWP</t>
  </si>
  <si>
    <t xml:space="preserve">Bandibuli </t>
  </si>
  <si>
    <t>Atlas Wind</t>
  </si>
  <si>
    <t>Dogger Bank D</t>
  </si>
  <si>
    <t>21-35</t>
  </si>
  <si>
    <t xml:space="preserve">Central Atlantic lease </t>
  </si>
  <si>
    <t>In addition to the assets listed above Equinor owns:​</t>
  </si>
  <si>
    <r>
      <t xml:space="preserve">- 10% of the shares in </t>
    </r>
    <r>
      <rPr>
        <b/>
        <sz val="10"/>
        <color rgb="FF000000"/>
        <rFont val="Arial"/>
        <family val="2"/>
      </rPr>
      <t>Ørsted A/S</t>
    </r>
    <r>
      <rPr>
        <sz val="10"/>
        <color rgb="FF000000"/>
        <rFont val="Arial"/>
        <family val="2"/>
      </rPr>
      <t>, accounted for as financial asset</t>
    </r>
  </si>
  <si>
    <r>
      <rPr>
        <vertAlign val="superscript"/>
        <sz val="9"/>
        <color theme="0" tint="-0.34998626667073579"/>
        <rFont val="Arial"/>
        <family val="2"/>
      </rPr>
      <t>1</t>
    </r>
    <r>
      <rPr>
        <sz val="9"/>
        <color theme="0" tint="-0.34998626667073579"/>
        <rFont val="Arial"/>
        <family val="2"/>
      </rPr>
      <t xml:space="preserve"> Installed capacity (MW) on assets in planning phase is indicative. </t>
    </r>
  </si>
  <si>
    <r>
      <rPr>
        <vertAlign val="superscript"/>
        <sz val="9"/>
        <color theme="0" tint="-0.34998626667073579"/>
        <rFont val="Arial"/>
        <family val="2"/>
      </rPr>
      <t>2</t>
    </r>
    <r>
      <rPr>
        <sz val="9"/>
        <color theme="0" tint="-0.34998626667073579"/>
        <rFont val="Arial"/>
        <family val="2"/>
      </rPr>
      <t xml:space="preserve"> Financial consolidation: </t>
    </r>
  </si>
  <si>
    <t xml:space="preserve">Equity method: Equity method is applied as set out in IAS 28 Investments in Associates and Joint Ventures. </t>
  </si>
  <si>
    <t>Pro rata: The activities are accounted for on a pro rata basis using Equinor's ownership share</t>
  </si>
  <si>
    <t>Full: Full consolidation follows the principles established in IFRS 10 Consolidated Financial Statements</t>
  </si>
  <si>
    <r>
      <rPr>
        <vertAlign val="superscript"/>
        <sz val="9"/>
        <color theme="0" tint="-0.34998626667073579"/>
        <rFont val="Arial"/>
        <family val="2"/>
      </rPr>
      <t>3</t>
    </r>
    <r>
      <rPr>
        <sz val="9"/>
        <color theme="0" tint="-0.34998626667073579"/>
        <rFont val="Arial"/>
        <family val="2"/>
      </rPr>
      <t xml:space="preserve"> Support regime and level indicates conditions first period after Commercial Operation Date (COD)</t>
    </r>
  </si>
  <si>
    <t>ROC: Renewable Obligation Certificate</t>
  </si>
  <si>
    <t>CfD: Contracts for Difference</t>
  </si>
  <si>
    <t>OREC: Offshore Wind Renewable Energy Certificate</t>
  </si>
  <si>
    <t xml:space="preserve">* East West power, KNOC and Equinor are parties to a joint development agreement whereby EWP has a 30% working interest. </t>
  </si>
  <si>
    <t>Onshore Renewables</t>
  </si>
  <si>
    <t>Generation capacity MW</t>
  </si>
  <si>
    <t>Generation capacity Equinor (MW)</t>
  </si>
  <si>
    <t>Storage capacity MW/MWh</t>
  </si>
  <si>
    <r>
      <t>Financial consolidation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</si>
  <si>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t>Commercial terms</t>
  </si>
  <si>
    <t>Apodi Complex</t>
  </si>
  <si>
    <t>Solar</t>
  </si>
  <si>
    <t>Brazil</t>
  </si>
  <si>
    <t>Scatec</t>
  </si>
  <si>
    <t xml:space="preserve">Scatec / Apodi Participações </t>
  </si>
  <si>
    <t>PPA</t>
  </si>
  <si>
    <t>Wilko</t>
  </si>
  <si>
    <t>Onshore wind</t>
  </si>
  <si>
    <t>2022/2023</t>
  </si>
  <si>
    <t>Wento</t>
  </si>
  <si>
    <t>Stępień</t>
  </si>
  <si>
    <t>Zagórzyca</t>
  </si>
  <si>
    <t>2023/2024</t>
  </si>
  <si>
    <t>Blandford Road</t>
  </si>
  <si>
    <t>Battery storage</t>
  </si>
  <si>
    <t>25/50</t>
  </si>
  <si>
    <t>Mendubim Complex of solar plants</t>
  </si>
  <si>
    <t>Scatec/Hydro Rein/Alunorte</t>
  </si>
  <si>
    <t>Serra da Babilônia 1 Wind Complex</t>
  </si>
  <si>
    <t>Rio Energy</t>
  </si>
  <si>
    <t>Lipno</t>
  </si>
  <si>
    <t>Welkin Mill</t>
  </si>
  <si>
    <t>35/70</t>
  </si>
  <si>
    <t>Citrus Flatts</t>
  </si>
  <si>
    <t>US</t>
  </si>
  <si>
    <t>100/200</t>
  </si>
  <si>
    <t>East Point Energy</t>
  </si>
  <si>
    <t>Sunset Ridge</t>
  </si>
  <si>
    <t>10/20</t>
  </si>
  <si>
    <t>Ingerslev Å</t>
  </si>
  <si>
    <t>Denmark</t>
  </si>
  <si>
    <t>BeGreen</t>
  </si>
  <si>
    <t>Serra da Babilônia Solar Complex</t>
  </si>
  <si>
    <t>NOVEC Portfolio</t>
  </si>
  <si>
    <t>80/160</t>
  </si>
  <si>
    <t>Lyngsåsa</t>
  </si>
  <si>
    <t>Sweden</t>
  </si>
  <si>
    <t>BayWa r.e</t>
  </si>
  <si>
    <r>
      <rPr>
        <vertAlign val="superscript"/>
        <sz val="9"/>
        <color theme="0" tint="-0.34998626667073579"/>
        <rFont val="Arial"/>
        <family val="2"/>
      </rPr>
      <t>1</t>
    </r>
    <r>
      <rPr>
        <sz val="9"/>
        <color theme="0" tint="-0.34998626667073579"/>
        <rFont val="Arial"/>
        <family val="2"/>
      </rPr>
      <t xml:space="preserve"> Financial consolidation: </t>
    </r>
  </si>
  <si>
    <r>
      <t>Power generation</t>
    </r>
    <r>
      <rPr>
        <b/>
        <sz val="20"/>
        <color rgb="FF000000"/>
        <rFont val="Calibri"/>
        <family val="2"/>
      </rPr>
      <t xml:space="preserve"> (Equinor share)</t>
    </r>
  </si>
  <si>
    <t>2025 - TWh</t>
  </si>
  <si>
    <t>2024 - TWh</t>
  </si>
  <si>
    <t>2023 - GWh</t>
  </si>
  <si>
    <t>2022 - GWh</t>
  </si>
  <si>
    <t>2021 - GWh</t>
  </si>
  <si>
    <t>2020 - GWh</t>
  </si>
  <si>
    <t>2019 - GWh</t>
  </si>
  <si>
    <t>2018 - GWh</t>
  </si>
  <si>
    <t>FY2025</t>
  </si>
  <si>
    <t>1Q 2025</t>
  </si>
  <si>
    <t>FY 2024</t>
  </si>
  <si>
    <t>4Q 2024</t>
  </si>
  <si>
    <t>3Q 2024</t>
  </si>
  <si>
    <t>2Q 2024</t>
  </si>
  <si>
    <t>1Q 2024</t>
  </si>
  <si>
    <t>FY 2023</t>
  </si>
  <si>
    <t>4Q 2023</t>
  </si>
  <si>
    <t>3Q 2023</t>
  </si>
  <si>
    <t>2Q 2023</t>
  </si>
  <si>
    <t>1Q 2023</t>
  </si>
  <si>
    <t>FY 2022</t>
  </si>
  <si>
    <t>4Q 2022</t>
  </si>
  <si>
    <t>3Q 2022</t>
  </si>
  <si>
    <t>2Q 2022</t>
  </si>
  <si>
    <t>1Q 2022</t>
  </si>
  <si>
    <t>FY 2021</t>
  </si>
  <si>
    <t>4Q 2021</t>
  </si>
  <si>
    <t>3Q 2021</t>
  </si>
  <si>
    <t>2Q 2021</t>
  </si>
  <si>
    <t>1Q 2021</t>
  </si>
  <si>
    <t>FY 2020</t>
  </si>
  <si>
    <t>4Q 2020</t>
  </si>
  <si>
    <t>3Q 2020</t>
  </si>
  <si>
    <t>2Q 2020</t>
  </si>
  <si>
    <t>1Q 2020</t>
  </si>
  <si>
    <t>FY 2019</t>
  </si>
  <si>
    <t>4Q 2019</t>
  </si>
  <si>
    <t>3Q 2019</t>
  </si>
  <si>
    <t>2Q 2019</t>
  </si>
  <si>
    <t>1Q 2019</t>
  </si>
  <si>
    <t>FY 2018</t>
  </si>
  <si>
    <t>FY 2017</t>
  </si>
  <si>
    <t>FY 2016</t>
  </si>
  <si>
    <t>FY 2015</t>
  </si>
  <si>
    <t>Offshore wind</t>
  </si>
  <si>
    <t>Dudgeon Offshore Wind Farm</t>
  </si>
  <si>
    <t>Onshore renewables</t>
  </si>
  <si>
    <t>Guañizuil IIA</t>
  </si>
  <si>
    <t>Stępień </t>
  </si>
  <si>
    <t>Corrections after reporting period*</t>
  </si>
  <si>
    <r>
      <t>Renewable energy delivered to grid</t>
    </r>
    <r>
      <rPr>
        <sz val="11"/>
        <color theme="1"/>
        <rFont val="Calibri"/>
        <family val="2"/>
        <scheme val="minor"/>
      </rPr>
      <t>**</t>
    </r>
  </si>
  <si>
    <t>Renewable energy for use by Equinor</t>
  </si>
  <si>
    <t>Sum Equinor</t>
  </si>
  <si>
    <t>*Corrections linked to metering system - updated on asset line, but not affecting the reported totals</t>
  </si>
  <si>
    <t>**Sum for the Renewables reporting segment</t>
  </si>
  <si>
    <t xml:space="preserve">Comments </t>
  </si>
  <si>
    <t>2Q24:</t>
  </si>
  <si>
    <t xml:space="preserve">Lipno: Test production (Wento) </t>
  </si>
  <si>
    <t>4Q23:</t>
  </si>
  <si>
    <t>Guañizuil IIA (Solar Argentina): Divested</t>
  </si>
  <si>
    <t>2Q21:</t>
  </si>
  <si>
    <t>Arkona: Changed ownershare 1 July 2019 from 50% to 25%</t>
  </si>
  <si>
    <r>
      <t xml:space="preserve">- 100% of </t>
    </r>
    <r>
      <rPr>
        <b/>
        <sz val="10"/>
        <color theme="1"/>
        <rFont val="Arial"/>
        <family val="2"/>
      </rPr>
      <t>Wento</t>
    </r>
    <r>
      <rPr>
        <sz val="10"/>
        <color theme="1"/>
        <rFont val="Arial"/>
        <family val="2"/>
      </rPr>
      <t xml:space="preserve"> (pipeline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3 GW)</t>
    </r>
  </si>
  <si>
    <r>
      <rPr>
        <sz val="10"/>
        <color theme="1"/>
        <rFont val="Arial"/>
        <family val="2"/>
      </rPr>
      <t xml:space="preserve">- 100% of </t>
    </r>
    <r>
      <rPr>
        <b/>
        <sz val="10"/>
        <color theme="1"/>
        <rFont val="Arial"/>
        <family val="2"/>
      </rPr>
      <t>East Point Energy LLC (</t>
    </r>
    <r>
      <rPr>
        <sz val="10"/>
        <color theme="1"/>
        <rFont val="Arial"/>
        <family val="2"/>
      </rPr>
      <t>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3 GW)</t>
    </r>
  </si>
  <si>
    <r>
      <rPr>
        <sz val="10"/>
        <color theme="1"/>
        <rFont val="Arial"/>
        <family val="2"/>
      </rPr>
      <t xml:space="preserve">- 100% of </t>
    </r>
    <r>
      <rPr>
        <b/>
        <sz val="10"/>
        <color theme="1"/>
        <rFont val="Arial"/>
        <family val="2"/>
      </rPr>
      <t>Rio Energy Participações S.A.</t>
    </r>
    <r>
      <rPr>
        <sz val="10"/>
        <color theme="1"/>
        <rFont val="Arial"/>
        <family val="2"/>
      </rPr>
      <t xml:space="preserve"> (pipeline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1.5 GW)</t>
    </r>
  </si>
  <si>
    <r>
      <rPr>
        <sz val="10"/>
        <color theme="1"/>
        <rFont val="Arial"/>
        <family val="2"/>
      </rPr>
      <t xml:space="preserve">- 100% of </t>
    </r>
    <r>
      <rPr>
        <b/>
        <sz val="10"/>
        <color theme="1"/>
        <rFont val="Arial"/>
        <family val="2"/>
      </rPr>
      <t>BeGreen Solar Aps</t>
    </r>
    <r>
      <rPr>
        <sz val="10"/>
        <color theme="1"/>
        <rFont val="Arial"/>
        <family val="2"/>
      </rPr>
      <t xml:space="preserve"> (pipeline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of &gt; 2 GW)</t>
    </r>
  </si>
  <si>
    <r>
      <rPr>
        <vertAlign val="superscript"/>
        <sz val="9"/>
        <color theme="0" tint="-0.34998626667073579"/>
        <rFont val="Arial"/>
        <family val="2"/>
      </rPr>
      <t xml:space="preserve">2 </t>
    </r>
    <r>
      <rPr>
        <sz val="9"/>
        <color theme="0" tint="-0.34998626667073579"/>
        <rFont val="Arial"/>
        <family val="2"/>
      </rPr>
      <t>Risked opportunity pipeline</t>
    </r>
  </si>
  <si>
    <t>Donghae1*</t>
  </si>
  <si>
    <t>Lyngsåsa: Acquisition of onshore wind farm in Southern Sweden</t>
  </si>
  <si>
    <r>
      <t>- 16.2% of the shares in</t>
    </r>
    <r>
      <rPr>
        <b/>
        <sz val="10"/>
        <color theme="1"/>
        <rFont val="Arial"/>
        <family val="2"/>
      </rPr>
      <t xml:space="preserve"> Scatec ASA</t>
    </r>
    <r>
      <rPr>
        <sz val="10"/>
        <color theme="1"/>
        <rFont val="Arial"/>
        <family val="2"/>
      </rPr>
      <t>, accounted for as financial asset</t>
    </r>
  </si>
  <si>
    <t>1Q25:</t>
  </si>
  <si>
    <t>KNOC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</si>
</sst>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 * #,##0.00_ ;_ * \-#,##0.00_ ;_ * &quot;-&quot;??_ ;_ @_ "/>
    <numFmt numFmtId="168" formatCode="#,##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DC0A2D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9"/>
      <color theme="0" tint="-0.34998626667073579"/>
      <name val="Arial"/>
      <family val="2"/>
    </font>
    <font>
      <vertAlign val="superscript"/>
      <sz val="9"/>
      <color theme="0" tint="-0.34998626667073579"/>
      <name val="Arial"/>
      <family val="2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rgb="FFDC0A2D"/>
      <name val="Calibri"/>
      <family val="2"/>
      <scheme val="minor"/>
    </font>
    <font>
      <sz val="9"/>
      <color theme="1"/>
      <name val="Arial"/>
      <family val="2"/>
    </font>
    <font>
      <sz val="11"/>
      <color rgb="FF424242"/>
      <name val="Aptos"/>
      <family val="2"/>
    </font>
    <font>
      <b/>
      <sz val="11"/>
      <color rgb="FF00666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rgb="FF006666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rgb="FF000000"/>
      <name val="Calibri"/>
      <family val="2"/>
    </font>
    <font>
      <b/>
      <sz val="20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color rgb="FF111111"/>
      <name val="Roboto"/>
    </font>
    <font>
      <vertAlign val="superscript"/>
      <sz val="10"/>
      <color theme="1"/>
      <name val="Arial"/>
      <family val="2"/>
    </font>
    <font>
      <sz val="9"/>
      <color theme="0" tint="-0.3499862666707357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FF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27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vertical="top"/>
    </xf>
    <xf numFmtId="9" fontId="0" fillId="33" borderId="0" xfId="0" applyNumberFormat="1" applyFill="1" applyAlignment="1">
      <alignment horizontal="center" vertical="top"/>
    </xf>
    <xf numFmtId="0" fontId="0" fillId="33" borderId="0" xfId="0" applyFill="1" applyAlignment="1">
      <alignment horizontal="center" vertical="top"/>
    </xf>
    <xf numFmtId="1" fontId="0" fillId="33" borderId="0" xfId="0" applyNumberFormat="1" applyFill="1" applyAlignment="1">
      <alignment horizontal="center" vertical="top"/>
    </xf>
    <xf numFmtId="165" fontId="0" fillId="33" borderId="0" xfId="1" applyNumberFormat="1" applyFont="1" applyFill="1" applyAlignment="1">
      <alignment horizontal="center" vertical="top"/>
    </xf>
    <xf numFmtId="0" fontId="0" fillId="33" borderId="0" xfId="0" applyFill="1" applyAlignment="1">
      <alignment vertical="top" wrapText="1"/>
    </xf>
    <xf numFmtId="0" fontId="20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right" wrapText="1"/>
    </xf>
    <xf numFmtId="0" fontId="19" fillId="33" borderId="0" xfId="0" applyFont="1" applyFill="1"/>
    <xf numFmtId="165" fontId="0" fillId="33" borderId="0" xfId="1" applyNumberFormat="1" applyFont="1" applyFill="1" applyAlignment="1">
      <alignment horizontal="center"/>
    </xf>
    <xf numFmtId="1" fontId="0" fillId="33" borderId="0" xfId="0" applyNumberFormat="1" applyFill="1" applyAlignment="1">
      <alignment horizontal="center"/>
    </xf>
    <xf numFmtId="1" fontId="0" fillId="33" borderId="0" xfId="1" applyNumberFormat="1" applyFont="1" applyFill="1" applyAlignment="1">
      <alignment horizontal="center" vertical="top"/>
    </xf>
    <xf numFmtId="0" fontId="0" fillId="34" borderId="0" xfId="0" applyFill="1" applyAlignment="1">
      <alignment vertical="top"/>
    </xf>
    <xf numFmtId="1" fontId="0" fillId="34" borderId="0" xfId="0" applyNumberFormat="1" applyFill="1" applyAlignment="1">
      <alignment horizontal="center" vertical="top"/>
    </xf>
    <xf numFmtId="0" fontId="0" fillId="34" borderId="0" xfId="0" applyFill="1" applyAlignment="1">
      <alignment vertical="top" wrapText="1"/>
    </xf>
    <xf numFmtId="1" fontId="0" fillId="34" borderId="0" xfId="1" applyNumberFormat="1" applyFont="1" applyFill="1" applyAlignment="1">
      <alignment horizontal="center" vertical="top"/>
    </xf>
    <xf numFmtId="0" fontId="0" fillId="34" borderId="0" xfId="0" applyFill="1" applyAlignment="1">
      <alignment horizontal="center" vertical="top"/>
    </xf>
    <xf numFmtId="0" fontId="0" fillId="34" borderId="0" xfId="0" applyFill="1" applyAlignment="1">
      <alignment horizontal="center"/>
    </xf>
    <xf numFmtId="9" fontId="0" fillId="34" borderId="0" xfId="0" applyNumberFormat="1" applyFill="1" applyAlignment="1">
      <alignment horizontal="center" vertical="top"/>
    </xf>
    <xf numFmtId="165" fontId="0" fillId="34" borderId="0" xfId="1" applyNumberFormat="1" applyFont="1" applyFill="1" applyAlignment="1">
      <alignment horizontal="center" vertical="top"/>
    </xf>
    <xf numFmtId="0" fontId="18" fillId="33" borderId="0" xfId="0" applyFont="1" applyFill="1" applyAlignment="1">
      <alignment wrapText="1"/>
    </xf>
    <xf numFmtId="0" fontId="18" fillId="33" borderId="0" xfId="0" applyFont="1" applyFill="1" applyAlignment="1">
      <alignment horizontal="center" wrapText="1"/>
    </xf>
    <xf numFmtId="165" fontId="18" fillId="33" borderId="0" xfId="1" applyNumberFormat="1" applyFont="1" applyFill="1" applyAlignment="1">
      <alignment horizontal="center" wrapText="1"/>
    </xf>
    <xf numFmtId="0" fontId="20" fillId="33" borderId="0" xfId="0" applyFont="1" applyFill="1" applyAlignment="1">
      <alignment wrapText="1"/>
    </xf>
    <xf numFmtId="0" fontId="0" fillId="33" borderId="0" xfId="0" applyFill="1" applyAlignment="1">
      <alignment horizontal="left" vertical="top"/>
    </xf>
    <xf numFmtId="2" fontId="0" fillId="34" borderId="0" xfId="1" applyNumberFormat="1" applyFont="1" applyFill="1" applyAlignment="1">
      <alignment horizontal="center" vertical="top"/>
    </xf>
    <xf numFmtId="166" fontId="0" fillId="33" borderId="0" xfId="1" applyNumberFormat="1" applyFont="1" applyFill="1" applyAlignment="1">
      <alignment horizontal="center" vertical="top"/>
    </xf>
    <xf numFmtId="166" fontId="0" fillId="34" borderId="0" xfId="1" applyNumberFormat="1" applyFont="1" applyFill="1" applyAlignment="1">
      <alignment horizontal="center" vertical="top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1" fontId="18" fillId="33" borderId="0" xfId="0" applyNumberFormat="1" applyFont="1" applyFill="1" applyAlignment="1">
      <alignment horizontal="center" wrapText="1"/>
    </xf>
    <xf numFmtId="1" fontId="20" fillId="33" borderId="0" xfId="1" applyNumberFormat="1" applyFont="1" applyFill="1" applyAlignment="1">
      <alignment horizontal="center" wrapText="1"/>
    </xf>
    <xf numFmtId="0" fontId="0" fillId="33" borderId="0" xfId="0" applyFill="1" applyAlignment="1">
      <alignment horizontal="right"/>
    </xf>
    <xf numFmtId="0" fontId="24" fillId="33" borderId="0" xfId="0" applyFont="1" applyFill="1" applyAlignment="1">
      <alignment horizontal="right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wrapText="1"/>
    </xf>
    <xf numFmtId="0" fontId="24" fillId="33" borderId="0" xfId="0" applyFont="1" applyFill="1" applyAlignment="1">
      <alignment wrapText="1"/>
    </xf>
    <xf numFmtId="0" fontId="26" fillId="33" borderId="0" xfId="0" applyFont="1" applyFill="1" applyAlignment="1">
      <alignment horizontal="left" vertical="top" wrapText="1"/>
    </xf>
    <xf numFmtId="0" fontId="26" fillId="33" borderId="0" xfId="0" applyFont="1" applyFill="1" applyAlignment="1">
      <alignment horizontal="left" vertical="top"/>
    </xf>
    <xf numFmtId="0" fontId="23" fillId="33" borderId="0" xfId="0" applyFont="1" applyFill="1" applyAlignment="1">
      <alignment horizontal="left" vertical="center"/>
    </xf>
    <xf numFmtId="0" fontId="0" fillId="35" borderId="0" xfId="0" applyFill="1" applyAlignment="1">
      <alignment vertical="top" wrapText="1"/>
    </xf>
    <xf numFmtId="0" fontId="0" fillId="35" borderId="0" xfId="0" applyFill="1" applyAlignment="1">
      <alignment vertical="top"/>
    </xf>
    <xf numFmtId="0" fontId="0" fillId="33" borderId="0" xfId="0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1" fontId="0" fillId="35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/>
    </xf>
    <xf numFmtId="0" fontId="28" fillId="33" borderId="0" xfId="0" applyFont="1" applyFill="1" applyAlignment="1">
      <alignment wrapText="1"/>
    </xf>
    <xf numFmtId="0" fontId="28" fillId="33" borderId="0" xfId="0" applyFont="1" applyFill="1" applyAlignment="1">
      <alignment horizontal="right"/>
    </xf>
    <xf numFmtId="0" fontId="21" fillId="34" borderId="0" xfId="0" applyFont="1" applyFill="1" applyAlignment="1">
      <alignment vertical="top"/>
    </xf>
    <xf numFmtId="0" fontId="29" fillId="0" borderId="0" xfId="0" applyFont="1" applyAlignment="1">
      <alignment vertical="top"/>
    </xf>
    <xf numFmtId="0" fontId="31" fillId="33" borderId="0" xfId="0" applyFont="1" applyFill="1" applyAlignment="1">
      <alignment horizontal="left" vertical="top"/>
    </xf>
    <xf numFmtId="1" fontId="31" fillId="33" borderId="0" xfId="0" applyNumberFormat="1" applyFont="1" applyFill="1" applyAlignment="1">
      <alignment horizontal="left" vertical="top"/>
    </xf>
    <xf numFmtId="0" fontId="31" fillId="33" borderId="0" xfId="0" applyFont="1" applyFill="1" applyAlignment="1">
      <alignment vertical="top"/>
    </xf>
    <xf numFmtId="1" fontId="31" fillId="33" borderId="0" xfId="0" applyNumberFormat="1" applyFont="1" applyFill="1" applyAlignment="1">
      <alignment horizontal="center" vertical="top"/>
    </xf>
    <xf numFmtId="0" fontId="31" fillId="33" borderId="0" xfId="0" applyFont="1" applyFill="1" applyAlignment="1">
      <alignment horizontal="center" vertical="top"/>
    </xf>
    <xf numFmtId="0" fontId="26" fillId="33" borderId="0" xfId="0" applyFont="1" applyFill="1" applyAlignment="1">
      <alignment horizontal="center" vertical="top"/>
    </xf>
    <xf numFmtId="0" fontId="26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" fontId="0" fillId="33" borderId="0" xfId="0" applyNumberFormat="1" applyFill="1"/>
    <xf numFmtId="1" fontId="0" fillId="0" borderId="0" xfId="1" applyNumberFormat="1" applyFont="1" applyAlignment="1">
      <alignment horizontal="center" vertical="center"/>
    </xf>
    <xf numFmtId="0" fontId="32" fillId="0" borderId="0" xfId="0" applyFont="1"/>
    <xf numFmtId="0" fontId="20" fillId="33" borderId="10" xfId="0" applyFont="1" applyFill="1" applyBorder="1" applyAlignment="1">
      <alignment horizontal="right" wrapText="1"/>
    </xf>
    <xf numFmtId="0" fontId="16" fillId="36" borderId="0" xfId="0" applyFont="1" applyFill="1" applyAlignment="1">
      <alignment vertical="top"/>
    </xf>
    <xf numFmtId="0" fontId="16" fillId="36" borderId="10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right"/>
    </xf>
    <xf numFmtId="0" fontId="20" fillId="33" borderId="13" xfId="0" applyFont="1" applyFill="1" applyBorder="1" applyAlignment="1">
      <alignment horizontal="left"/>
    </xf>
    <xf numFmtId="0" fontId="18" fillId="37" borderId="14" xfId="0" applyFont="1" applyFill="1" applyBorder="1" applyAlignment="1">
      <alignment horizontal="right" wrapText="1"/>
    </xf>
    <xf numFmtId="0" fontId="20" fillId="33" borderId="14" xfId="0" applyFont="1" applyFill="1" applyBorder="1" applyAlignment="1">
      <alignment horizontal="right" wrapText="1"/>
    </xf>
    <xf numFmtId="0" fontId="20" fillId="33" borderId="17" xfId="0" applyFont="1" applyFill="1" applyBorder="1" applyAlignment="1">
      <alignment horizontal="right" wrapText="1"/>
    </xf>
    <xf numFmtId="0" fontId="20" fillId="33" borderId="16" xfId="0" applyFont="1" applyFill="1" applyBorder="1" applyAlignment="1">
      <alignment horizontal="right" wrapText="1"/>
    </xf>
    <xf numFmtId="0" fontId="20" fillId="37" borderId="10" xfId="0" applyFont="1" applyFill="1" applyBorder="1" applyAlignment="1">
      <alignment horizontal="right" wrapText="1"/>
    </xf>
    <xf numFmtId="0" fontId="20" fillId="33" borderId="15" xfId="0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right" wrapText="1"/>
    </xf>
    <xf numFmtId="0" fontId="20" fillId="37" borderId="13" xfId="0" applyFont="1" applyFill="1" applyBorder="1" applyAlignment="1">
      <alignment horizontal="right" wrapText="1"/>
    </xf>
    <xf numFmtId="0" fontId="20" fillId="37" borderId="11" xfId="0" applyFont="1" applyFill="1" applyBorder="1" applyAlignment="1">
      <alignment horizontal="righ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3" fontId="33" fillId="33" borderId="18" xfId="0" applyNumberFormat="1" applyFont="1" applyFill="1" applyBorder="1" applyAlignment="1">
      <alignment horizontal="right"/>
    </xf>
    <xf numFmtId="3" fontId="21" fillId="33" borderId="18" xfId="0" applyNumberFormat="1" applyFont="1" applyFill="1" applyBorder="1" applyAlignment="1">
      <alignment horizontal="right"/>
    </xf>
    <xf numFmtId="3" fontId="21" fillId="33" borderId="21" xfId="0" applyNumberFormat="1" applyFont="1" applyFill="1" applyBorder="1" applyAlignment="1">
      <alignment horizontal="right"/>
    </xf>
    <xf numFmtId="3" fontId="33" fillId="33" borderId="22" xfId="0" applyNumberFormat="1" applyFont="1" applyFill="1" applyBorder="1" applyAlignment="1">
      <alignment horizontal="right"/>
    </xf>
    <xf numFmtId="3" fontId="33" fillId="33" borderId="21" xfId="0" applyNumberFormat="1" applyFont="1" applyFill="1" applyBorder="1" applyAlignment="1">
      <alignment horizontal="right"/>
    </xf>
    <xf numFmtId="3" fontId="33" fillId="35" borderId="18" xfId="0" applyNumberFormat="1" applyFont="1" applyFill="1" applyBorder="1" applyAlignment="1">
      <alignment horizontal="right" vertical="center"/>
    </xf>
    <xf numFmtId="3" fontId="21" fillId="35" borderId="18" xfId="0" applyNumberFormat="1" applyFont="1" applyFill="1" applyBorder="1" applyAlignment="1">
      <alignment horizontal="right" vertical="top" wrapText="1"/>
    </xf>
    <xf numFmtId="3" fontId="21" fillId="35" borderId="21" xfId="0" applyNumberFormat="1" applyFont="1" applyFill="1" applyBorder="1" applyAlignment="1">
      <alignment horizontal="right" vertical="top" wrapText="1"/>
    </xf>
    <xf numFmtId="3" fontId="33" fillId="35" borderId="22" xfId="0" applyNumberFormat="1" applyFont="1" applyFill="1" applyBorder="1" applyAlignment="1">
      <alignment horizontal="right" vertical="top" wrapText="1"/>
    </xf>
    <xf numFmtId="3" fontId="33" fillId="35" borderId="21" xfId="0" applyNumberFormat="1" applyFont="1" applyFill="1" applyBorder="1" applyAlignment="1">
      <alignment horizontal="right" vertical="top" wrapText="1"/>
    </xf>
    <xf numFmtId="3" fontId="34" fillId="36" borderId="0" xfId="0" applyNumberFormat="1" applyFont="1" applyFill="1" applyAlignment="1">
      <alignment vertical="top"/>
    </xf>
    <xf numFmtId="3" fontId="34" fillId="36" borderId="19" xfId="0" applyNumberFormat="1" applyFont="1" applyFill="1" applyBorder="1" applyAlignment="1">
      <alignment horizontal="right" vertical="center"/>
    </xf>
    <xf numFmtId="3" fontId="34" fillId="36" borderId="20" xfId="0" applyNumberFormat="1" applyFont="1" applyFill="1" applyBorder="1" applyAlignment="1">
      <alignment horizontal="right" vertical="center"/>
    </xf>
    <xf numFmtId="3" fontId="33" fillId="36" borderId="0" xfId="0" applyNumberFormat="1" applyFont="1" applyFill="1" applyAlignment="1">
      <alignment horizontal="right" vertical="center"/>
    </xf>
    <xf numFmtId="3" fontId="33" fillId="36" borderId="22" xfId="0" applyNumberFormat="1" applyFont="1" applyFill="1" applyBorder="1" applyAlignment="1">
      <alignment horizontal="right" vertical="center"/>
    </xf>
    <xf numFmtId="3" fontId="34" fillId="36" borderId="10" xfId="0" applyNumberFormat="1" applyFont="1" applyFill="1" applyBorder="1" applyAlignment="1">
      <alignment vertical="top"/>
    </xf>
    <xf numFmtId="3" fontId="34" fillId="36" borderId="15" xfId="0" applyNumberFormat="1" applyFont="1" applyFill="1" applyBorder="1" applyAlignment="1">
      <alignment horizontal="right" vertical="center"/>
    </xf>
    <xf numFmtId="3" fontId="34" fillId="36" borderId="16" xfId="0" applyNumberFormat="1" applyFont="1" applyFill="1" applyBorder="1" applyAlignment="1">
      <alignment horizontal="right" vertical="center"/>
    </xf>
    <xf numFmtId="3" fontId="33" fillId="36" borderId="10" xfId="0" applyNumberFormat="1" applyFont="1" applyFill="1" applyBorder="1" applyAlignment="1">
      <alignment horizontal="right" vertical="center"/>
    </xf>
    <xf numFmtId="3" fontId="33" fillId="36" borderId="13" xfId="0" applyNumberFormat="1" applyFont="1" applyFill="1" applyBorder="1" applyAlignment="1">
      <alignment horizontal="right" vertical="center"/>
    </xf>
    <xf numFmtId="0" fontId="35" fillId="33" borderId="0" xfId="0" applyFont="1" applyFill="1"/>
    <xf numFmtId="3" fontId="0" fillId="33" borderId="0" xfId="0" applyNumberFormat="1" applyFill="1" applyAlignment="1">
      <alignment horizontal="right"/>
    </xf>
    <xf numFmtId="0" fontId="37" fillId="33" borderId="10" xfId="0" applyFont="1" applyFill="1" applyBorder="1" applyAlignment="1">
      <alignment horizontal="left"/>
    </xf>
    <xf numFmtId="0" fontId="38" fillId="33" borderId="10" xfId="0" applyFont="1" applyFill="1" applyBorder="1"/>
    <xf numFmtId="4" fontId="0" fillId="33" borderId="0" xfId="0" applyNumberFormat="1" applyFill="1" applyAlignment="1">
      <alignment horizontal="right"/>
    </xf>
    <xf numFmtId="0" fontId="39" fillId="33" borderId="0" xfId="0" applyFont="1" applyFill="1" applyAlignment="1">
      <alignment horizontal="left" vertical="top"/>
    </xf>
    <xf numFmtId="0" fontId="38" fillId="33" borderId="0" xfId="0" applyFont="1" applyFill="1"/>
    <xf numFmtId="0" fontId="0" fillId="33" borderId="0" xfId="0" applyFill="1" applyAlignment="1">
      <alignment horizontal="left"/>
    </xf>
    <xf numFmtId="0" fontId="41" fillId="33" borderId="0" xfId="0" applyFont="1" applyFill="1" applyAlignment="1">
      <alignment horizontal="left"/>
    </xf>
    <xf numFmtId="0" fontId="21" fillId="33" borderId="0" xfId="0" applyFont="1" applyFill="1" applyAlignment="1">
      <alignment horizontal="center" vertical="center"/>
    </xf>
    <xf numFmtId="1" fontId="21" fillId="33" borderId="0" xfId="0" applyNumberFormat="1" applyFont="1" applyFill="1" applyAlignment="1">
      <alignment horizontal="center" vertical="center"/>
    </xf>
    <xf numFmtId="1" fontId="21" fillId="33" borderId="0" xfId="1" applyNumberFormat="1" applyFont="1" applyFill="1" applyAlignment="1">
      <alignment horizontal="center" vertical="center"/>
    </xf>
    <xf numFmtId="9" fontId="21" fillId="33" borderId="0" xfId="0" applyNumberFormat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 wrapText="1"/>
    </xf>
    <xf numFmtId="0" fontId="34" fillId="33" borderId="0" xfId="0" applyFont="1" applyFill="1" applyAlignment="1">
      <alignment horizontal="right" vertical="top" wrapText="1"/>
    </xf>
    <xf numFmtId="0" fontId="21" fillId="0" borderId="0" xfId="0" applyFont="1" applyAlignment="1">
      <alignment vertical="top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top" wrapText="1"/>
    </xf>
    <xf numFmtId="0" fontId="14" fillId="0" borderId="0" xfId="0" applyFont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0" fillId="0" borderId="0" xfId="0" applyFont="1"/>
    <xf numFmtId="1" fontId="0" fillId="0" borderId="0" xfId="0" applyNumberFormat="1" applyAlignment="1">
      <alignment horizontal="center"/>
    </xf>
    <xf numFmtId="0" fontId="29" fillId="33" borderId="0" xfId="0" applyFont="1" applyFill="1" applyAlignment="1">
      <alignment horizontal="center" vertical="center"/>
    </xf>
    <xf numFmtId="3" fontId="33" fillId="0" borderId="18" xfId="0" applyNumberFormat="1" applyFont="1" applyBorder="1" applyAlignment="1">
      <alignment horizontal="right" vertical="center"/>
    </xf>
    <xf numFmtId="3" fontId="21" fillId="0" borderId="18" xfId="0" applyNumberFormat="1" applyFont="1" applyBorder="1" applyAlignment="1">
      <alignment horizontal="right" vertical="top" wrapText="1"/>
    </xf>
    <xf numFmtId="3" fontId="21" fillId="0" borderId="0" xfId="0" applyNumberFormat="1" applyFont="1" applyAlignment="1">
      <alignment horizontal="right" vertical="top" wrapText="1"/>
    </xf>
    <xf numFmtId="3" fontId="21" fillId="0" borderId="21" xfId="0" applyNumberFormat="1" applyFont="1" applyBorder="1" applyAlignment="1">
      <alignment horizontal="right" vertical="top" wrapText="1"/>
    </xf>
    <xf numFmtId="3" fontId="33" fillId="0" borderId="22" xfId="0" applyNumberFormat="1" applyFont="1" applyBorder="1" applyAlignment="1">
      <alignment horizontal="right" vertical="top" wrapText="1"/>
    </xf>
    <xf numFmtId="3" fontId="33" fillId="0" borderId="21" xfId="0" applyNumberFormat="1" applyFont="1" applyBorder="1" applyAlignment="1">
      <alignment horizontal="right" vertical="top" wrapText="1"/>
    </xf>
    <xf numFmtId="3" fontId="40" fillId="0" borderId="10" xfId="0" applyNumberFormat="1" applyFont="1" applyBorder="1" applyAlignment="1">
      <alignment vertical="top"/>
    </xf>
    <xf numFmtId="3" fontId="42" fillId="0" borderId="14" xfId="0" applyNumberFormat="1" applyFont="1" applyBorder="1" applyAlignment="1">
      <alignment horizontal="right" vertical="center"/>
    </xf>
    <xf numFmtId="3" fontId="40" fillId="0" borderId="14" xfId="0" applyNumberFormat="1" applyFont="1" applyBorder="1" applyAlignment="1">
      <alignment horizontal="right" vertical="top" wrapText="1"/>
    </xf>
    <xf numFmtId="3" fontId="40" fillId="0" borderId="10" xfId="0" applyNumberFormat="1" applyFont="1" applyBorder="1" applyAlignment="1">
      <alignment horizontal="right" vertical="top" wrapText="1"/>
    </xf>
    <xf numFmtId="3" fontId="40" fillId="0" borderId="11" xfId="0" applyNumberFormat="1" applyFont="1" applyBorder="1" applyAlignment="1">
      <alignment horizontal="right" vertical="top" wrapText="1"/>
    </xf>
    <xf numFmtId="3" fontId="42" fillId="0" borderId="13" xfId="0" applyNumberFormat="1" applyFont="1" applyBorder="1" applyAlignment="1">
      <alignment horizontal="right" vertical="top" wrapText="1"/>
    </xf>
    <xf numFmtId="3" fontId="42" fillId="0" borderId="11" xfId="0" applyNumberFormat="1" applyFont="1" applyBorder="1" applyAlignment="1">
      <alignment horizontal="right" vertical="top" wrapText="1"/>
    </xf>
    <xf numFmtId="0" fontId="36" fillId="0" borderId="10" xfId="0" applyFont="1" applyBorder="1" applyAlignment="1">
      <alignment vertical="top"/>
    </xf>
    <xf numFmtId="49" fontId="23" fillId="33" borderId="0" xfId="0" applyNumberFormat="1" applyFont="1" applyFill="1" applyAlignment="1">
      <alignment horizontal="left" vertical="center"/>
    </xf>
    <xf numFmtId="0" fontId="18" fillId="33" borderId="10" xfId="0" applyFont="1" applyFill="1" applyBorder="1" applyAlignment="1">
      <alignment horizontal="right" wrapText="1"/>
    </xf>
    <xf numFmtId="0" fontId="18" fillId="33" borderId="23" xfId="0" applyFont="1" applyFill="1" applyBorder="1" applyAlignment="1">
      <alignment horizontal="right" wrapText="1"/>
    </xf>
    <xf numFmtId="0" fontId="43" fillId="33" borderId="0" xfId="0" applyFont="1" applyFill="1"/>
    <xf numFmtId="49" fontId="23" fillId="33" borderId="0" xfId="0" quotePrefix="1" applyNumberFormat="1" applyFont="1" applyFill="1" applyAlignment="1">
      <alignment horizontal="left" vertical="center"/>
    </xf>
    <xf numFmtId="0" fontId="18" fillId="33" borderId="25" xfId="0" applyFont="1" applyFill="1" applyBorder="1" applyAlignment="1">
      <alignment horizontal="right" wrapText="1"/>
    </xf>
    <xf numFmtId="0" fontId="18" fillId="37" borderId="23" xfId="0" applyFont="1" applyFill="1" applyBorder="1" applyAlignment="1">
      <alignment horizontal="right" wrapText="1"/>
    </xf>
    <xf numFmtId="3" fontId="21" fillId="0" borderId="24" xfId="0" applyNumberFormat="1" applyFont="1" applyBorder="1" applyAlignment="1">
      <alignment horizontal="right" vertical="top" wrapText="1"/>
    </xf>
    <xf numFmtId="3" fontId="21" fillId="0" borderId="19" xfId="0" applyNumberFormat="1" applyFont="1" applyBorder="1" applyAlignment="1">
      <alignment horizontal="right" vertical="top" wrapText="1"/>
    </xf>
    <xf numFmtId="3" fontId="21" fillId="0" borderId="20" xfId="0" applyNumberFormat="1" applyFont="1" applyBorder="1" applyAlignment="1">
      <alignment horizontal="right" vertical="top" wrapText="1"/>
    </xf>
    <xf numFmtId="0" fontId="29" fillId="33" borderId="0" xfId="0" applyFont="1" applyFill="1" applyAlignment="1">
      <alignment vertical="top"/>
    </xf>
    <xf numFmtId="0" fontId="20" fillId="33" borderId="0" xfId="0" applyFont="1" applyFill="1" applyAlignment="1">
      <alignment horizontal="right" vertical="top" wrapText="1"/>
    </xf>
    <xf numFmtId="0" fontId="29" fillId="33" borderId="0" xfId="0" applyFont="1" applyFill="1" applyAlignment="1">
      <alignment vertical="top" wrapText="1"/>
    </xf>
    <xf numFmtId="1" fontId="29" fillId="33" borderId="0" xfId="1" applyNumberFormat="1" applyFont="1" applyFill="1" applyAlignment="1">
      <alignment horizontal="center" vertical="center"/>
    </xf>
    <xf numFmtId="9" fontId="29" fillId="33" borderId="0" xfId="0" applyNumberFormat="1" applyFont="1" applyFill="1" applyAlignment="1">
      <alignment horizontal="center" vertical="center"/>
    </xf>
    <xf numFmtId="0" fontId="29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/>
    </xf>
    <xf numFmtId="0" fontId="14" fillId="33" borderId="0" xfId="0" applyFont="1" applyFill="1" applyAlignment="1">
      <alignment vertical="top"/>
    </xf>
    <xf numFmtId="0" fontId="29" fillId="34" borderId="0" xfId="0" applyFont="1" applyFill="1" applyAlignment="1">
      <alignment vertical="top"/>
    </xf>
    <xf numFmtId="0" fontId="0" fillId="34" borderId="0" xfId="0" applyFill="1" applyAlignment="1">
      <alignment horizontal="center" vertical="center"/>
    </xf>
    <xf numFmtId="1" fontId="0" fillId="34" borderId="0" xfId="0" applyNumberFormat="1" applyFill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9" fontId="0" fillId="34" borderId="0" xfId="0" applyNumberFormat="1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20" fillId="34" borderId="0" xfId="0" applyFont="1" applyFill="1" applyAlignment="1">
      <alignment horizontal="right" vertical="top" wrapText="1"/>
    </xf>
    <xf numFmtId="1" fontId="21" fillId="34" borderId="0" xfId="0" applyNumberFormat="1" applyFont="1" applyFill="1" applyAlignment="1">
      <alignment horizontal="center" vertical="center"/>
    </xf>
    <xf numFmtId="0" fontId="21" fillId="34" borderId="0" xfId="0" applyFont="1" applyFill="1" applyAlignment="1">
      <alignment horizontal="center" vertical="center" wrapText="1"/>
    </xf>
    <xf numFmtId="9" fontId="21" fillId="34" borderId="0" xfId="0" applyNumberFormat="1" applyFont="1" applyFill="1" applyAlignment="1">
      <alignment horizontal="center" vertical="center"/>
    </xf>
    <xf numFmtId="0" fontId="34" fillId="34" borderId="0" xfId="0" applyFont="1" applyFill="1" applyAlignment="1">
      <alignment horizontal="right" vertical="top" wrapText="1"/>
    </xf>
    <xf numFmtId="0" fontId="29" fillId="34" borderId="0" xfId="0" applyFont="1" applyFill="1" applyAlignment="1">
      <alignment horizontal="center" vertical="center"/>
    </xf>
    <xf numFmtId="1" fontId="0" fillId="34" borderId="0" xfId="1" applyNumberFormat="1" applyFont="1" applyFill="1" applyAlignment="1">
      <alignment horizontal="center" vertical="center"/>
    </xf>
    <xf numFmtId="0" fontId="21" fillId="34" borderId="0" xfId="0" applyFont="1" applyFill="1" applyAlignment="1">
      <alignment vertical="top" wrapText="1"/>
    </xf>
    <xf numFmtId="1" fontId="21" fillId="34" borderId="0" xfId="1" applyNumberFormat="1" applyFont="1" applyFill="1" applyAlignment="1">
      <alignment horizontal="center" vertical="center"/>
    </xf>
    <xf numFmtId="1" fontId="0" fillId="35" borderId="0" xfId="1" applyNumberFormat="1" applyFont="1" applyFill="1" applyAlignment="1">
      <alignment horizontal="center" vertical="center"/>
    </xf>
    <xf numFmtId="0" fontId="16" fillId="35" borderId="0" xfId="0" applyFont="1" applyFill="1" applyAlignment="1">
      <alignment horizontal="right" vertical="top" wrapText="1"/>
    </xf>
    <xf numFmtId="0" fontId="44" fillId="33" borderId="0" xfId="0" applyFont="1" applyFill="1"/>
    <xf numFmtId="3" fontId="21" fillId="33" borderId="0" xfId="0" applyNumberFormat="1" applyFont="1" applyFill="1"/>
    <xf numFmtId="3" fontId="21" fillId="35" borderId="0" xfId="0" applyNumberFormat="1" applyFont="1" applyFill="1"/>
    <xf numFmtId="3" fontId="21" fillId="0" borderId="0" xfId="0" applyNumberFormat="1" applyFont="1"/>
    <xf numFmtId="0" fontId="47" fillId="33" borderId="0" xfId="0" quotePrefix="1" applyFont="1" applyFill="1" applyAlignment="1">
      <alignment horizontal="left" vertical="center"/>
    </xf>
    <xf numFmtId="0" fontId="46" fillId="33" borderId="0" xfId="0" quotePrefix="1" applyFont="1" applyFill="1" applyAlignment="1">
      <alignment horizontal="left" vertical="center"/>
    </xf>
    <xf numFmtId="0" fontId="20" fillId="33" borderId="17" xfId="0" applyFont="1" applyFill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16" fillId="33" borderId="24" xfId="0" applyFont="1" applyFill="1" applyBorder="1"/>
    <xf numFmtId="0" fontId="16" fillId="35" borderId="24" xfId="0" applyFont="1" applyFill="1" applyBorder="1" applyAlignment="1">
      <alignment wrapText="1"/>
    </xf>
    <xf numFmtId="0" fontId="16" fillId="0" borderId="24" xfId="0" applyFont="1" applyBorder="1" applyAlignment="1">
      <alignment wrapText="1"/>
    </xf>
    <xf numFmtId="0" fontId="43" fillId="0" borderId="17" xfId="0" applyFont="1" applyBorder="1" applyAlignment="1">
      <alignment vertical="center" wrapText="1"/>
    </xf>
    <xf numFmtId="0" fontId="16" fillId="36" borderId="24" xfId="0" applyFont="1" applyFill="1" applyBorder="1" applyAlignment="1">
      <alignment vertical="top"/>
    </xf>
    <xf numFmtId="0" fontId="16" fillId="36" borderId="24" xfId="0" applyFont="1" applyFill="1" applyBorder="1" applyAlignment="1">
      <alignment vertical="top" wrapText="1"/>
    </xf>
    <xf numFmtId="0" fontId="16" fillId="36" borderId="17" xfId="0" applyFont="1" applyFill="1" applyBorder="1" applyAlignment="1">
      <alignment vertical="top" wrapText="1"/>
    </xf>
    <xf numFmtId="3" fontId="48" fillId="33" borderId="0" xfId="0" applyNumberFormat="1" applyFont="1" applyFill="1" applyAlignment="1">
      <alignment horizontal="right"/>
    </xf>
    <xf numFmtId="168" fontId="48" fillId="33" borderId="0" xfId="0" applyNumberFormat="1" applyFont="1" applyFill="1" applyAlignment="1">
      <alignment horizontal="right"/>
    </xf>
    <xf numFmtId="0" fontId="49" fillId="33" borderId="0" xfId="0" applyFont="1" applyFill="1"/>
    <xf numFmtId="0" fontId="48" fillId="33" borderId="0" xfId="0" applyFont="1" applyFill="1" applyAlignment="1">
      <alignment horizontal="right"/>
    </xf>
    <xf numFmtId="164" fontId="48" fillId="33" borderId="0" xfId="0" applyNumberFormat="1" applyFont="1" applyFill="1" applyAlignment="1">
      <alignment horizontal="right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/>
    </xf>
    <xf numFmtId="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50" fillId="0" borderId="0" xfId="0" applyFont="1"/>
    <xf numFmtId="0" fontId="20" fillId="38" borderId="13" xfId="0" applyFont="1" applyFill="1" applyBorder="1" applyAlignment="1">
      <alignment horizontal="left"/>
    </xf>
    <xf numFmtId="168" fontId="48" fillId="0" borderId="0" xfId="0" applyNumberFormat="1" applyFont="1" applyAlignment="1">
      <alignment horizontal="right"/>
    </xf>
    <xf numFmtId="0" fontId="19" fillId="33" borderId="27" xfId="0" applyFont="1" applyFill="1" applyBorder="1"/>
    <xf numFmtId="0" fontId="19" fillId="33" borderId="28" xfId="0" applyFont="1" applyFill="1" applyBorder="1"/>
    <xf numFmtId="0" fontId="18" fillId="33" borderId="17" xfId="0" applyFont="1" applyFill="1" applyBorder="1" applyAlignment="1">
      <alignment horizontal="right" wrapText="1"/>
    </xf>
    <xf numFmtId="1" fontId="0" fillId="33" borderId="0" xfId="0" applyNumberFormat="1" applyFill="1" applyAlignment="1">
      <alignment horizontal="center" vertical="center"/>
    </xf>
    <xf numFmtId="1" fontId="24" fillId="33" borderId="0" xfId="0" applyNumberFormat="1" applyFont="1" applyFill="1" applyAlignment="1">
      <alignment horizontal="center"/>
    </xf>
    <xf numFmtId="4" fontId="33" fillId="33" borderId="26" xfId="0" applyNumberFormat="1" applyFont="1" applyFill="1" applyBorder="1" applyAlignment="1">
      <alignment horizontal="right"/>
    </xf>
    <xf numFmtId="4" fontId="21" fillId="33" borderId="0" xfId="0" applyNumberFormat="1" applyFont="1" applyFill="1" applyAlignment="1">
      <alignment horizontal="right"/>
    </xf>
    <xf numFmtId="4" fontId="21" fillId="33" borderId="18" xfId="0" applyNumberFormat="1" applyFont="1" applyFill="1" applyBorder="1" applyAlignment="1">
      <alignment horizontal="right"/>
    </xf>
    <xf numFmtId="4" fontId="21" fillId="33" borderId="21" xfId="0" applyNumberFormat="1" applyFont="1" applyFill="1" applyBorder="1" applyAlignment="1">
      <alignment horizontal="right"/>
    </xf>
    <xf numFmtId="4" fontId="33" fillId="35" borderId="24" xfId="0" applyNumberFormat="1" applyFont="1" applyFill="1" applyBorder="1" applyAlignment="1">
      <alignment horizontal="right" vertical="center"/>
    </xf>
    <xf numFmtId="4" fontId="21" fillId="35" borderId="0" xfId="0" applyNumberFormat="1" applyFont="1" applyFill="1" applyAlignment="1">
      <alignment horizontal="right" vertical="top" wrapText="1"/>
    </xf>
    <xf numFmtId="4" fontId="21" fillId="35" borderId="18" xfId="0" applyNumberFormat="1" applyFont="1" applyFill="1" applyBorder="1" applyAlignment="1">
      <alignment horizontal="right" vertical="top" wrapText="1"/>
    </xf>
    <xf numFmtId="4" fontId="21" fillId="35" borderId="21" xfId="0" applyNumberFormat="1" applyFont="1" applyFill="1" applyBorder="1" applyAlignment="1">
      <alignment horizontal="right" vertical="top" wrapText="1"/>
    </xf>
    <xf numFmtId="4" fontId="33" fillId="33" borderId="24" xfId="0" applyNumberFormat="1" applyFont="1" applyFill="1" applyBorder="1" applyAlignment="1">
      <alignment horizontal="right"/>
    </xf>
    <xf numFmtId="4" fontId="33" fillId="0" borderId="24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top" wrapText="1"/>
    </xf>
    <xf numFmtId="4" fontId="21" fillId="0" borderId="18" xfId="0" applyNumberFormat="1" applyFont="1" applyBorder="1" applyAlignment="1">
      <alignment horizontal="right" vertical="top" wrapText="1"/>
    </xf>
    <xf numFmtId="4" fontId="21" fillId="0" borderId="24" xfId="0" applyNumberFormat="1" applyFont="1" applyBorder="1" applyAlignment="1">
      <alignment horizontal="right" vertical="top" wrapText="1"/>
    </xf>
    <xf numFmtId="4" fontId="21" fillId="0" borderId="21" xfId="0" applyNumberFormat="1" applyFont="1" applyBorder="1" applyAlignment="1">
      <alignment horizontal="right" vertical="top" wrapText="1"/>
    </xf>
    <xf numFmtId="4" fontId="42" fillId="0" borderId="17" xfId="0" applyNumberFormat="1" applyFont="1" applyBorder="1" applyAlignment="1">
      <alignment horizontal="right" vertical="center"/>
    </xf>
    <xf numFmtId="4" fontId="40" fillId="0" borderId="10" xfId="0" applyNumberFormat="1" applyFont="1" applyBorder="1" applyAlignment="1">
      <alignment horizontal="right" vertical="top" wrapText="1"/>
    </xf>
    <xf numFmtId="4" fontId="40" fillId="0" borderId="14" xfId="0" applyNumberFormat="1" applyFont="1" applyBorder="1" applyAlignment="1">
      <alignment horizontal="right" vertical="top" wrapText="1"/>
    </xf>
    <xf numFmtId="4" fontId="42" fillId="0" borderId="14" xfId="0" applyNumberFormat="1" applyFont="1" applyBorder="1" applyAlignment="1">
      <alignment horizontal="right" vertical="center"/>
    </xf>
    <xf numFmtId="4" fontId="40" fillId="0" borderId="11" xfId="0" applyNumberFormat="1" applyFont="1" applyBorder="1" applyAlignment="1">
      <alignment horizontal="right" vertical="top" wrapText="1"/>
    </xf>
    <xf numFmtId="4" fontId="33" fillId="36" borderId="24" xfId="0" applyNumberFormat="1" applyFont="1" applyFill="1" applyBorder="1" applyAlignment="1">
      <alignment horizontal="right" vertical="center"/>
    </xf>
    <xf numFmtId="4" fontId="34" fillId="36" borderId="19" xfId="0" applyNumberFormat="1" applyFont="1" applyFill="1" applyBorder="1" applyAlignment="1">
      <alignment horizontal="right" vertical="center"/>
    </xf>
    <xf numFmtId="4" fontId="34" fillId="36" borderId="20" xfId="0" applyNumberFormat="1" applyFont="1" applyFill="1" applyBorder="1" applyAlignment="1">
      <alignment horizontal="right" vertical="center"/>
    </xf>
    <xf numFmtId="4" fontId="33" fillId="36" borderId="17" xfId="0" applyNumberFormat="1" applyFont="1" applyFill="1" applyBorder="1" applyAlignment="1">
      <alignment horizontal="right" vertical="center"/>
    </xf>
    <xf numFmtId="4" fontId="34" fillId="36" borderId="15" xfId="0" applyNumberFormat="1" applyFont="1" applyFill="1" applyBorder="1" applyAlignment="1">
      <alignment horizontal="right" vertical="center"/>
    </xf>
    <xf numFmtId="4" fontId="34" fillId="36" borderId="16" xfId="0" applyNumberFormat="1" applyFont="1" applyFill="1" applyBorder="1" applyAlignment="1">
      <alignment horizontal="right" vertical="center"/>
    </xf>
    <xf numFmtId="0" fontId="28" fillId="0" borderId="0" xfId="0" applyFont="1"/>
    <xf numFmtId="4" fontId="35" fillId="33" borderId="0" xfId="0" applyNumberFormat="1" applyFont="1" applyFill="1"/>
    <xf numFmtId="0" fontId="52" fillId="33" borderId="0" xfId="0" applyFont="1" applyFill="1" applyAlignment="1">
      <alignment vertical="top"/>
    </xf>
    <xf numFmtId="0" fontId="21" fillId="39" borderId="0" xfId="0" applyFont="1" applyFill="1" applyAlignment="1">
      <alignment horizontal="center" vertical="center" wrapText="1"/>
    </xf>
    <xf numFmtId="49" fontId="47" fillId="0" borderId="0" xfId="0" quotePrefix="1" applyNumberFormat="1" applyFont="1" applyAlignment="1">
      <alignment horizontal="left" vertical="center"/>
    </xf>
    <xf numFmtId="1" fontId="21" fillId="34" borderId="0" xfId="1" applyNumberFormat="1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 wrapText="1"/>
    </xf>
    <xf numFmtId="1" fontId="0" fillId="34" borderId="0" xfId="1" applyNumberFormat="1" applyFont="1" applyFill="1" applyBorder="1" applyAlignment="1">
      <alignment horizontal="center" vertical="center"/>
    </xf>
    <xf numFmtId="0" fontId="14" fillId="34" borderId="0" xfId="0" applyFont="1" applyFill="1" applyAlignment="1">
      <alignment horizontal="center" vertical="center"/>
    </xf>
    <xf numFmtId="0" fontId="40" fillId="33" borderId="0" xfId="0" quotePrefix="1" applyFont="1" applyFill="1" applyAlignment="1">
      <alignment horizontal="left" vertical="top"/>
    </xf>
    <xf numFmtId="0" fontId="26" fillId="33" borderId="0" xfId="0" applyFont="1" applyFill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40" fillId="33" borderId="0" xfId="0" quotePrefix="1" applyFont="1" applyFill="1" applyAlignment="1">
      <alignment horizontal="left" vertical="top" wrapText="1"/>
    </xf>
    <xf numFmtId="0" fontId="20" fillId="33" borderId="12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0" fillId="33" borderId="11" xfId="0" applyFont="1" applyFill="1" applyBorder="1" applyAlignment="1">
      <alignment horizontal="left"/>
    </xf>
    <xf numFmtId="0" fontId="20" fillId="33" borderId="29" xfId="0" applyFont="1" applyFill="1" applyBorder="1" applyAlignment="1">
      <alignment horizontal="left"/>
    </xf>
    <xf numFmtId="0" fontId="20" fillId="33" borderId="30" xfId="0" applyFont="1" applyFill="1" applyBorder="1" applyAlignment="1">
      <alignment horizontal="left"/>
    </xf>
    <xf numFmtId="0" fontId="20" fillId="33" borderId="25" xfId="0" applyFont="1" applyFill="1" applyBorder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 xr:uid="{E73230A8-044C-4473-8AFA-57E93163FFB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 xr:uid="{F8A33454-F503-4091-9D4C-488E6FE07851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8C816EB2-9BCD-4FDC-B556-A96D09D6F2C4}"/>
  </tableStyles>
  <colors>
    <mruColors>
      <color rgb="FFDC0A2D"/>
      <color rgb="FF0066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3.wdp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591121</xdr:colOff>
      <xdr:row>0</xdr:row>
      <xdr:rowOff>132293</xdr:rowOff>
    </xdr:from>
    <xdr:to>
      <xdr:col>2</xdr:col>
      <xdr:colOff>437912</xdr:colOff>
      <xdr:row>1</xdr:row>
      <xdr:rowOff>20003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35BF72E-F1D8-4EE9-921C-50BF39F4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5496" y="132293"/>
          <a:ext cx="665941" cy="732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341101</xdr:colOff>
      <xdr:row>0</xdr:row>
      <xdr:rowOff>360676</xdr:rowOff>
    </xdr:from>
    <xdr:to>
      <xdr:col>3</xdr:col>
      <xdr:colOff>816333</xdr:colOff>
      <xdr:row>1</xdr:row>
      <xdr:rowOff>17194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D70591-F230-489F-8FB8-C9BF62F22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551" y="360676"/>
          <a:ext cx="475232" cy="485193"/>
        </a:xfrm>
        <a:prstGeom prst="rect">
          <a:avLst/>
        </a:prstGeom>
      </xdr:spPr>
    </xdr:pic>
    <xdr:clientData/>
  </xdr:twoCellAnchor>
  <xdr:oneCellAnchor>
    <xdr:from>
      <xdr:col>2</xdr:col>
      <xdr:colOff>600075</xdr:colOff>
      <xdr:row>0</xdr:row>
      <xdr:rowOff>285750</xdr:rowOff>
    </xdr:from>
    <xdr:ext cx="509525" cy="571500"/>
    <xdr:pic>
      <xdr:nvPicPr>
        <xdr:cNvPr id="3" name="Picture 1">
          <a:extLst>
            <a:ext uri="{FF2B5EF4-FFF2-40B4-BE49-F238E27FC236}">
              <a16:creationId xmlns:a16="http://schemas.microsoft.com/office/drawing/2014/main" id="{8AC20F2A-7C71-4CD5-B812-0CB9FC85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29050" y="285750"/>
          <a:ext cx="509525" cy="571500"/>
        </a:xfrm>
        <a:prstGeom prst="rect">
          <a:avLst/>
        </a:prstGeom>
      </xdr:spPr>
    </xdr:pic>
    <xdr:clientData/>
  </xdr:oneCellAnchor>
  <xdr:twoCellAnchor editAs="oneCell">
    <xdr:from>
      <xdr:col>1</xdr:col>
      <xdr:colOff>996709</xdr:colOff>
      <xdr:row>0</xdr:row>
      <xdr:rowOff>348071</xdr:rowOff>
    </xdr:from>
    <xdr:to>
      <xdr:col>2</xdr:col>
      <xdr:colOff>587306</xdr:colOff>
      <xdr:row>1</xdr:row>
      <xdr:rowOff>50238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62E78C70-BEC1-41EB-BC1B-D55D84BDF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608" y="348071"/>
          <a:ext cx="667685" cy="53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3EED043-861A-486B-8E9D-1F1A0A569B88}">
  <we:reference id="a61690ae-43dd-4ca6-bca2-c5858e67d85c" version="1.0.33.0" store="EXCatalog" storeType="EXCatalog"/>
  <we:alternateReferences>
    <we:reference id="WA200005292" version="1.0.33.0" store="en-US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T37"/>
  <sheetViews>
    <sheetView tabSelected="1" zoomScaleNormal="100" workbookViewId="0">
      <selection activeCell="O17" sqref="O17"/>
    </sheetView>
  </sheetViews>
  <sheetFormatPr defaultColWidth="8.5703125" defaultRowHeight="15" x14ac:dyDescent="0.25"/>
  <cols>
    <col min="1" max="1" width="28.42578125" style="3" customWidth="1"/>
    <col min="2" max="2" width="11.5703125" style="3" customWidth="1"/>
    <col min="3" max="3" width="12.5703125" style="3" customWidth="1"/>
    <col min="4" max="4" width="31.85546875" style="3" customWidth="1"/>
    <col min="5" max="5" width="11.42578125" style="5" customWidth="1"/>
    <col min="6" max="6" width="12" style="5" customWidth="1"/>
    <col min="7" max="7" width="7.85546875" style="5" customWidth="1"/>
    <col min="8" max="8" width="11.5703125" style="5" customWidth="1"/>
    <col min="9" max="9" width="8.140625" style="5" customWidth="1"/>
    <col min="10" max="10" width="8.42578125" style="5" customWidth="1"/>
    <col min="11" max="11" width="8.42578125" style="7" customWidth="1"/>
    <col min="12" max="12" width="7.5703125" style="6" customWidth="1"/>
    <col min="13" max="13" width="11.85546875" style="6" customWidth="1"/>
    <col min="14" max="14" width="8.5703125" style="5" customWidth="1"/>
    <col min="15" max="15" width="20" style="3" customWidth="1"/>
    <col min="16" max="16" width="26.5703125" style="8" customWidth="1"/>
    <col min="17" max="17" width="18.85546875" style="3" customWidth="1"/>
    <col min="18" max="18" width="17.5703125" style="3" customWidth="1"/>
    <col min="19" max="19" width="31.5703125" style="8" customWidth="1"/>
    <col min="20" max="20" width="9.85546875" style="5" customWidth="1"/>
    <col min="21" max="16384" width="8.5703125" style="3"/>
  </cols>
  <sheetData>
    <row r="1" spans="1:20" s="1" customFormat="1" ht="66.599999999999994" customHeight="1" x14ac:dyDescent="0.5">
      <c r="A1" s="12" t="s">
        <v>0</v>
      </c>
      <c r="E1" s="2"/>
      <c r="F1" s="2"/>
      <c r="G1" s="2"/>
      <c r="H1" s="2"/>
      <c r="I1" s="2"/>
      <c r="J1" s="2"/>
      <c r="K1" s="13"/>
      <c r="L1" s="14"/>
      <c r="M1" s="14"/>
      <c r="N1" s="2"/>
      <c r="Q1" s="2"/>
      <c r="R1" s="2"/>
      <c r="S1" s="2"/>
      <c r="T1" s="2"/>
    </row>
    <row r="2" spans="1:20" s="24" customFormat="1" ht="65.45" customHeight="1" x14ac:dyDescent="0.25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6" t="s">
        <v>11</v>
      </c>
      <c r="L2" s="34" t="s">
        <v>12</v>
      </c>
      <c r="M2" s="34" t="s">
        <v>13</v>
      </c>
      <c r="N2" s="25" t="s">
        <v>14</v>
      </c>
      <c r="O2" s="24" t="s">
        <v>15</v>
      </c>
      <c r="P2" s="24" t="s">
        <v>16</v>
      </c>
      <c r="Q2" s="27" t="s">
        <v>17</v>
      </c>
      <c r="R2" s="9" t="s">
        <v>18</v>
      </c>
      <c r="S2" s="9"/>
      <c r="T2" s="10" t="s">
        <v>19</v>
      </c>
    </row>
    <row r="3" spans="1:20" x14ac:dyDescent="0.25">
      <c r="A3" s="3" t="s">
        <v>20</v>
      </c>
      <c r="B3" s="3" t="s">
        <v>21</v>
      </c>
      <c r="C3" s="3" t="s">
        <v>22</v>
      </c>
      <c r="D3" s="3" t="s">
        <v>23</v>
      </c>
      <c r="E3" s="5">
        <v>317</v>
      </c>
      <c r="F3" s="5">
        <v>127</v>
      </c>
      <c r="G3" s="5">
        <v>35</v>
      </c>
      <c r="H3" s="5" t="s">
        <v>24</v>
      </c>
      <c r="I3" s="5">
        <v>20</v>
      </c>
      <c r="J3" s="5">
        <v>88</v>
      </c>
      <c r="K3" s="30">
        <v>3.6</v>
      </c>
      <c r="L3" s="6">
        <v>2011</v>
      </c>
      <c r="M3" s="6">
        <v>2012</v>
      </c>
      <c r="N3" s="4">
        <v>0.4</v>
      </c>
      <c r="O3" s="3" t="s">
        <v>25</v>
      </c>
      <c r="P3" s="8" t="s">
        <v>26</v>
      </c>
      <c r="Q3" s="3" t="s">
        <v>27</v>
      </c>
      <c r="R3" s="3" t="s">
        <v>28</v>
      </c>
      <c r="S3" s="8" t="s">
        <v>29</v>
      </c>
      <c r="T3" s="6" t="s">
        <v>30</v>
      </c>
    </row>
    <row r="4" spans="1:20" s="16" customFormat="1" ht="30" x14ac:dyDescent="0.25">
      <c r="A4" s="18" t="s">
        <v>31</v>
      </c>
      <c r="B4" s="16" t="s">
        <v>21</v>
      </c>
      <c r="C4" s="16" t="s">
        <v>22</v>
      </c>
      <c r="D4" s="16" t="s">
        <v>23</v>
      </c>
      <c r="E4" s="20">
        <v>402</v>
      </c>
      <c r="F4" s="20">
        <v>141</v>
      </c>
      <c r="G4" s="20">
        <v>55</v>
      </c>
      <c r="H4" s="20">
        <v>32</v>
      </c>
      <c r="I4" s="20" t="s">
        <v>32</v>
      </c>
      <c r="J4" s="20">
        <v>67</v>
      </c>
      <c r="K4" s="19">
        <v>6</v>
      </c>
      <c r="L4" s="17">
        <v>2017</v>
      </c>
      <c r="M4" s="17">
        <v>2017</v>
      </c>
      <c r="N4" s="22">
        <v>0.35</v>
      </c>
      <c r="O4" s="16" t="s">
        <v>25</v>
      </c>
      <c r="P4" s="18" t="s">
        <v>33</v>
      </c>
      <c r="Q4" s="16" t="s">
        <v>27</v>
      </c>
      <c r="R4" s="16" t="s">
        <v>34</v>
      </c>
      <c r="S4" s="18" t="s">
        <v>35</v>
      </c>
      <c r="T4" s="17" t="s">
        <v>36</v>
      </c>
    </row>
    <row r="5" spans="1:20" x14ac:dyDescent="0.25">
      <c r="A5" s="3" t="s">
        <v>37</v>
      </c>
      <c r="B5" s="3" t="s">
        <v>38</v>
      </c>
      <c r="C5" s="3" t="s">
        <v>22</v>
      </c>
      <c r="D5" s="3" t="s">
        <v>23</v>
      </c>
      <c r="E5" s="5">
        <v>30</v>
      </c>
      <c r="F5" s="5">
        <v>23</v>
      </c>
      <c r="G5" s="5">
        <v>4</v>
      </c>
      <c r="H5" s="5">
        <v>25</v>
      </c>
      <c r="I5" s="5" t="s">
        <v>39</v>
      </c>
      <c r="J5" s="5">
        <v>5</v>
      </c>
      <c r="K5" s="15">
        <v>6</v>
      </c>
      <c r="L5" s="6">
        <v>2017</v>
      </c>
      <c r="M5" s="6">
        <v>2017</v>
      </c>
      <c r="N5" s="4">
        <v>0.75</v>
      </c>
      <c r="O5" s="3" t="s">
        <v>25</v>
      </c>
      <c r="P5" s="8" t="s">
        <v>40</v>
      </c>
      <c r="Q5" s="3" t="s">
        <v>27</v>
      </c>
      <c r="R5" s="3" t="s">
        <v>28</v>
      </c>
      <c r="S5" s="8" t="s">
        <v>41</v>
      </c>
      <c r="T5" s="6" t="s">
        <v>30</v>
      </c>
    </row>
    <row r="6" spans="1:20" s="16" customFormat="1" ht="30" x14ac:dyDescent="0.25">
      <c r="A6" s="16" t="s">
        <v>42</v>
      </c>
      <c r="B6" s="16" t="s">
        <v>21</v>
      </c>
      <c r="C6" s="16" t="s">
        <v>43</v>
      </c>
      <c r="D6" s="16" t="s">
        <v>23</v>
      </c>
      <c r="E6" s="20">
        <v>385</v>
      </c>
      <c r="F6" s="20">
        <v>96</v>
      </c>
      <c r="G6" s="20">
        <v>39</v>
      </c>
      <c r="H6" s="20">
        <v>28</v>
      </c>
      <c r="I6" s="20" t="s">
        <v>44</v>
      </c>
      <c r="J6" s="20">
        <v>60</v>
      </c>
      <c r="K6" s="31">
        <v>6.3</v>
      </c>
      <c r="L6" s="17">
        <v>2018</v>
      </c>
      <c r="M6" s="17">
        <v>2019</v>
      </c>
      <c r="N6" s="22">
        <v>0.25</v>
      </c>
      <c r="O6" s="16" t="s">
        <v>45</v>
      </c>
      <c r="P6" s="18" t="s">
        <v>46</v>
      </c>
      <c r="Q6" s="16" t="s">
        <v>27</v>
      </c>
      <c r="R6" s="16" t="s">
        <v>47</v>
      </c>
      <c r="S6" s="18"/>
      <c r="T6" s="17"/>
    </row>
    <row r="7" spans="1:20" ht="30" x14ac:dyDescent="0.25">
      <c r="A7" s="3" t="s">
        <v>48</v>
      </c>
      <c r="B7" s="3" t="s">
        <v>38</v>
      </c>
      <c r="C7" s="3" t="s">
        <v>49</v>
      </c>
      <c r="D7" s="3" t="s">
        <v>23</v>
      </c>
      <c r="E7" s="5">
        <v>88</v>
      </c>
      <c r="F7" s="5">
        <v>36</v>
      </c>
      <c r="G7" s="5">
        <v>21</v>
      </c>
      <c r="H7" s="5">
        <v>15</v>
      </c>
      <c r="I7" s="5">
        <v>300</v>
      </c>
      <c r="J7" s="5">
        <v>11</v>
      </c>
      <c r="K7" s="30">
        <v>8.6</v>
      </c>
      <c r="L7" s="6">
        <v>2022</v>
      </c>
      <c r="M7" s="6">
        <v>2023</v>
      </c>
      <c r="N7" s="4">
        <v>0.41</v>
      </c>
      <c r="O7" s="3" t="s">
        <v>25</v>
      </c>
      <c r="P7" s="8" t="s">
        <v>50</v>
      </c>
      <c r="Q7" s="3" t="s">
        <v>51</v>
      </c>
      <c r="R7" s="3" t="s">
        <v>52</v>
      </c>
      <c r="S7" s="8" t="s">
        <v>53</v>
      </c>
      <c r="T7" s="6"/>
    </row>
    <row r="8" spans="1:20" s="16" customFormat="1" ht="16.5" customHeight="1" x14ac:dyDescent="0.25">
      <c r="A8" s="16" t="s">
        <v>54</v>
      </c>
      <c r="B8" s="16" t="s">
        <v>21</v>
      </c>
      <c r="C8" s="16" t="s">
        <v>22</v>
      </c>
      <c r="D8" s="16" t="s">
        <v>55</v>
      </c>
      <c r="E8" s="20">
        <v>1200</v>
      </c>
      <c r="F8" s="20">
        <v>480</v>
      </c>
      <c r="G8" s="20">
        <v>515</v>
      </c>
      <c r="H8" s="20">
        <v>131</v>
      </c>
      <c r="I8" s="20" t="s">
        <v>56</v>
      </c>
      <c r="J8" s="20">
        <v>95</v>
      </c>
      <c r="K8" s="19">
        <v>13</v>
      </c>
      <c r="L8" s="17">
        <v>2023</v>
      </c>
      <c r="M8" s="17">
        <v>2025</v>
      </c>
      <c r="N8" s="22">
        <v>0.4</v>
      </c>
      <c r="O8" s="16" t="s">
        <v>57</v>
      </c>
      <c r="P8" s="18" t="s">
        <v>58</v>
      </c>
      <c r="Q8" s="16" t="s">
        <v>27</v>
      </c>
      <c r="R8" s="16" t="s">
        <v>34</v>
      </c>
      <c r="S8" s="18" t="s">
        <v>59</v>
      </c>
      <c r="T8" s="17" t="s">
        <v>36</v>
      </c>
    </row>
    <row r="9" spans="1:20" ht="16.5" customHeight="1" x14ac:dyDescent="0.25">
      <c r="A9" s="3" t="s">
        <v>60</v>
      </c>
      <c r="B9" s="3" t="s">
        <v>21</v>
      </c>
      <c r="C9" s="3" t="s">
        <v>22</v>
      </c>
      <c r="D9" s="3" t="s">
        <v>61</v>
      </c>
      <c r="E9" s="5">
        <v>1200</v>
      </c>
      <c r="F9" s="5">
        <v>480</v>
      </c>
      <c r="G9" s="5">
        <v>599</v>
      </c>
      <c r="H9" s="5">
        <v>131</v>
      </c>
      <c r="I9" s="5" t="s">
        <v>62</v>
      </c>
      <c r="J9" s="5">
        <v>95</v>
      </c>
      <c r="K9" s="15">
        <v>13</v>
      </c>
      <c r="L9" s="5">
        <v>2025</v>
      </c>
      <c r="M9" s="5">
        <v>2026</v>
      </c>
      <c r="N9" s="4">
        <v>0.4</v>
      </c>
      <c r="O9" s="3" t="s">
        <v>57</v>
      </c>
      <c r="P9" s="8" t="s">
        <v>58</v>
      </c>
      <c r="Q9" s="3" t="s">
        <v>27</v>
      </c>
      <c r="R9" s="3" t="s">
        <v>34</v>
      </c>
      <c r="S9" s="8" t="s">
        <v>63</v>
      </c>
      <c r="T9" s="6" t="s">
        <v>36</v>
      </c>
    </row>
    <row r="10" spans="1:20" s="16" customFormat="1" ht="16.5" customHeight="1" x14ac:dyDescent="0.25">
      <c r="A10" s="16" t="s">
        <v>64</v>
      </c>
      <c r="B10" s="16" t="s">
        <v>21</v>
      </c>
      <c r="C10" s="16" t="s">
        <v>22</v>
      </c>
      <c r="D10" s="16" t="s">
        <v>61</v>
      </c>
      <c r="E10" s="20">
        <v>1200</v>
      </c>
      <c r="F10" s="20">
        <v>480</v>
      </c>
      <c r="G10" s="20">
        <v>298</v>
      </c>
      <c r="H10" s="20">
        <v>196</v>
      </c>
      <c r="I10" s="20" t="s">
        <v>65</v>
      </c>
      <c r="J10" s="20">
        <v>86</v>
      </c>
      <c r="K10" s="19">
        <v>14</v>
      </c>
      <c r="L10" s="20">
        <v>2026</v>
      </c>
      <c r="M10" s="20">
        <v>2027</v>
      </c>
      <c r="N10" s="22">
        <v>0.4</v>
      </c>
      <c r="O10" s="16" t="s">
        <v>57</v>
      </c>
      <c r="P10" s="16" t="s">
        <v>58</v>
      </c>
      <c r="Q10" s="16" t="s">
        <v>27</v>
      </c>
      <c r="R10" s="16" t="s">
        <v>34</v>
      </c>
      <c r="S10" s="18" t="s">
        <v>63</v>
      </c>
      <c r="T10" s="17" t="s">
        <v>36</v>
      </c>
    </row>
    <row r="11" spans="1:20" ht="16.5" customHeight="1" x14ac:dyDescent="0.25">
      <c r="A11" s="74" t="s">
        <v>66</v>
      </c>
      <c r="B11" s="3" t="s">
        <v>21</v>
      </c>
      <c r="C11" s="3" t="s">
        <v>67</v>
      </c>
      <c r="D11" s="52" t="s">
        <v>68</v>
      </c>
      <c r="E11" s="5">
        <v>810</v>
      </c>
      <c r="F11" s="5">
        <v>810</v>
      </c>
      <c r="G11" s="5">
        <v>321</v>
      </c>
      <c r="H11" s="5">
        <v>20</v>
      </c>
      <c r="I11" s="5" t="s">
        <v>69</v>
      </c>
      <c r="J11" s="5">
        <v>54</v>
      </c>
      <c r="K11" s="15">
        <v>15</v>
      </c>
      <c r="L11" s="6">
        <v>2026</v>
      </c>
      <c r="M11" s="6">
        <v>2027</v>
      </c>
      <c r="N11" s="4">
        <v>1</v>
      </c>
      <c r="O11" s="3" t="s">
        <v>25</v>
      </c>
      <c r="Q11" s="3" t="s">
        <v>70</v>
      </c>
      <c r="R11" s="3" t="s">
        <v>71</v>
      </c>
      <c r="S11" s="8" t="s">
        <v>72</v>
      </c>
      <c r="T11" s="6" t="s">
        <v>73</v>
      </c>
    </row>
    <row r="12" spans="1:20" s="16" customFormat="1" ht="16.5" customHeight="1" x14ac:dyDescent="0.25">
      <c r="A12" s="65" t="s">
        <v>74</v>
      </c>
      <c r="B12" s="16" t="s">
        <v>21</v>
      </c>
      <c r="C12" s="16" t="s">
        <v>67</v>
      </c>
      <c r="D12" s="65" t="s">
        <v>75</v>
      </c>
      <c r="E12" s="20">
        <v>1260</v>
      </c>
      <c r="F12" s="20">
        <v>1260</v>
      </c>
      <c r="G12" s="20">
        <v>265</v>
      </c>
      <c r="H12" s="20">
        <v>32</v>
      </c>
      <c r="I12" s="20" t="s">
        <v>76</v>
      </c>
      <c r="J12" s="21">
        <v>84</v>
      </c>
      <c r="K12" s="19">
        <v>15</v>
      </c>
      <c r="L12" s="17"/>
      <c r="M12" s="17"/>
      <c r="N12" s="22">
        <v>1</v>
      </c>
      <c r="O12" s="16" t="s">
        <v>25</v>
      </c>
      <c r="P12" s="18"/>
      <c r="Q12" s="16" t="s">
        <v>70</v>
      </c>
      <c r="S12" s="18"/>
      <c r="T12" s="17"/>
    </row>
    <row r="13" spans="1:20" ht="16.5" customHeight="1" x14ac:dyDescent="0.25">
      <c r="A13" s="3" t="s">
        <v>77</v>
      </c>
      <c r="B13" s="3" t="s">
        <v>21</v>
      </c>
      <c r="C13" s="3" t="s">
        <v>78</v>
      </c>
      <c r="D13" s="52" t="s">
        <v>61</v>
      </c>
      <c r="E13" s="5">
        <v>1440</v>
      </c>
      <c r="F13" s="5">
        <v>720</v>
      </c>
      <c r="G13" s="5">
        <v>239</v>
      </c>
      <c r="H13" s="5" t="s">
        <v>79</v>
      </c>
      <c r="I13" s="5" t="s">
        <v>80</v>
      </c>
      <c r="J13" s="5">
        <v>100</v>
      </c>
      <c r="K13" s="30">
        <v>14.4</v>
      </c>
      <c r="N13" s="4">
        <v>0.5</v>
      </c>
      <c r="O13" s="3" t="s">
        <v>25</v>
      </c>
      <c r="P13" s="8" t="s">
        <v>81</v>
      </c>
      <c r="Q13" s="3" t="s">
        <v>27</v>
      </c>
      <c r="R13" s="3" t="s">
        <v>34</v>
      </c>
      <c r="S13" s="8" t="s">
        <v>82</v>
      </c>
      <c r="T13" s="6" t="s">
        <v>73</v>
      </c>
    </row>
    <row r="14" spans="1:20" s="16" customFormat="1" ht="16.5" customHeight="1" x14ac:dyDescent="0.25">
      <c r="A14" s="16" t="s">
        <v>83</v>
      </c>
      <c r="B14" s="16" t="s">
        <v>21</v>
      </c>
      <c r="C14" s="16" t="s">
        <v>78</v>
      </c>
      <c r="D14" s="16" t="s">
        <v>75</v>
      </c>
      <c r="E14" s="20">
        <v>1560</v>
      </c>
      <c r="F14" s="20">
        <v>780</v>
      </c>
      <c r="G14" s="20">
        <v>130</v>
      </c>
      <c r="H14" s="20">
        <v>95</v>
      </c>
      <c r="I14" s="20" t="s">
        <v>84</v>
      </c>
      <c r="J14" s="20"/>
      <c r="K14" s="29"/>
      <c r="L14" s="17"/>
      <c r="M14" s="17"/>
      <c r="N14" s="22">
        <v>0.5</v>
      </c>
      <c r="O14" s="16" t="s">
        <v>25</v>
      </c>
      <c r="P14" s="18" t="s">
        <v>81</v>
      </c>
      <c r="Q14" s="16" t="s">
        <v>27</v>
      </c>
      <c r="S14" s="18"/>
      <c r="T14" s="17"/>
    </row>
    <row r="15" spans="1:20" ht="30" x14ac:dyDescent="0.25">
      <c r="A15" s="8" t="s">
        <v>85</v>
      </c>
      <c r="B15" s="3" t="s">
        <v>21</v>
      </c>
      <c r="C15" s="3" t="s">
        <v>22</v>
      </c>
      <c r="D15" s="3" t="s">
        <v>75</v>
      </c>
      <c r="E15" s="5">
        <v>719</v>
      </c>
      <c r="F15" s="6">
        <f>0.4*317+0.35*402</f>
        <v>267.5</v>
      </c>
      <c r="H15" s="5" t="s">
        <v>69</v>
      </c>
      <c r="O15" s="3" t="s">
        <v>25</v>
      </c>
      <c r="P15" s="8" t="s">
        <v>86</v>
      </c>
      <c r="Q15" s="3" t="s">
        <v>87</v>
      </c>
      <c r="T15" s="6"/>
    </row>
    <row r="16" spans="1:20" s="16" customFormat="1" ht="16.5" customHeight="1" x14ac:dyDescent="0.25">
      <c r="A16" s="16" t="s">
        <v>220</v>
      </c>
      <c r="B16" s="16" t="s">
        <v>38</v>
      </c>
      <c r="C16" s="16" t="s">
        <v>88</v>
      </c>
      <c r="D16" s="16" t="s">
        <v>75</v>
      </c>
      <c r="E16" s="20">
        <v>200</v>
      </c>
      <c r="F16" s="20">
        <v>70</v>
      </c>
      <c r="G16" s="20">
        <v>75</v>
      </c>
      <c r="H16" s="20">
        <v>60</v>
      </c>
      <c r="I16" s="20">
        <v>150</v>
      </c>
      <c r="J16" s="20"/>
      <c r="K16" s="23"/>
      <c r="L16" s="17"/>
      <c r="M16" s="17"/>
      <c r="N16" s="22">
        <v>0.35</v>
      </c>
      <c r="O16" s="16" t="s">
        <v>224</v>
      </c>
      <c r="P16" s="18" t="s">
        <v>89</v>
      </c>
      <c r="Q16" s="16" t="s">
        <v>27</v>
      </c>
      <c r="S16" s="18"/>
      <c r="T16" s="17"/>
    </row>
    <row r="17" spans="1:20" ht="16.5" customHeight="1" x14ac:dyDescent="0.25">
      <c r="A17" s="3" t="s">
        <v>90</v>
      </c>
      <c r="B17" s="3" t="s">
        <v>38</v>
      </c>
      <c r="C17" s="3" t="s">
        <v>88</v>
      </c>
      <c r="D17" s="3" t="s">
        <v>75</v>
      </c>
      <c r="E17" s="5">
        <v>750</v>
      </c>
      <c r="F17" s="5">
        <v>750</v>
      </c>
      <c r="G17" s="5">
        <v>150</v>
      </c>
      <c r="H17" s="5">
        <v>70</v>
      </c>
      <c r="I17" s="5">
        <v>200</v>
      </c>
      <c r="N17" s="4">
        <v>1</v>
      </c>
      <c r="O17" s="3" t="s">
        <v>25</v>
      </c>
      <c r="P17" s="8" t="s">
        <v>86</v>
      </c>
      <c r="Q17" s="3" t="s">
        <v>70</v>
      </c>
      <c r="T17" s="6"/>
    </row>
    <row r="18" spans="1:20" s="16" customFormat="1" ht="16.5" customHeight="1" x14ac:dyDescent="0.25">
      <c r="A18" s="16" t="s">
        <v>91</v>
      </c>
      <c r="B18" s="16" t="s">
        <v>38</v>
      </c>
      <c r="C18" s="16" t="s">
        <v>67</v>
      </c>
      <c r="D18" s="16" t="s">
        <v>75</v>
      </c>
      <c r="E18" s="20">
        <v>2000</v>
      </c>
      <c r="F18" s="20">
        <v>2000</v>
      </c>
      <c r="G18" s="20">
        <v>324</v>
      </c>
      <c r="H18" s="20"/>
      <c r="I18" s="20"/>
      <c r="J18" s="20"/>
      <c r="K18" s="23"/>
      <c r="L18" s="17"/>
      <c r="M18" s="17"/>
      <c r="N18" s="22">
        <v>1</v>
      </c>
      <c r="O18" s="16" t="s">
        <v>25</v>
      </c>
      <c r="P18" s="18"/>
      <c r="Q18" s="16" t="s">
        <v>70</v>
      </c>
      <c r="S18" s="18"/>
      <c r="T18" s="17"/>
    </row>
    <row r="19" spans="1:20" ht="16.5" customHeight="1" x14ac:dyDescent="0.25">
      <c r="A19" s="3" t="s">
        <v>92</v>
      </c>
      <c r="B19" s="3" t="s">
        <v>21</v>
      </c>
      <c r="C19" s="3" t="s">
        <v>22</v>
      </c>
      <c r="D19" s="3" t="s">
        <v>75</v>
      </c>
      <c r="E19" s="5">
        <v>2000</v>
      </c>
      <c r="F19" s="5">
        <f>E19*N19</f>
        <v>1000</v>
      </c>
      <c r="G19" s="5">
        <v>262</v>
      </c>
      <c r="H19" s="5">
        <v>210</v>
      </c>
      <c r="I19" s="5" t="s">
        <v>93</v>
      </c>
      <c r="N19" s="4">
        <v>0.5</v>
      </c>
      <c r="O19" s="3" t="s">
        <v>57</v>
      </c>
      <c r="P19" s="8" t="s">
        <v>57</v>
      </c>
      <c r="Q19" s="3" t="s">
        <v>27</v>
      </c>
    </row>
    <row r="20" spans="1:20" s="16" customFormat="1" ht="16.5" customHeight="1" x14ac:dyDescent="0.25">
      <c r="A20" s="16" t="s">
        <v>94</v>
      </c>
      <c r="B20" s="16" t="s">
        <v>21</v>
      </c>
      <c r="C20" s="16" t="s">
        <v>67</v>
      </c>
      <c r="D20" s="16" t="s">
        <v>75</v>
      </c>
      <c r="E20" s="20">
        <v>2000</v>
      </c>
      <c r="F20" s="20">
        <v>2000</v>
      </c>
      <c r="G20" s="20">
        <v>410</v>
      </c>
      <c r="H20" s="20"/>
      <c r="I20" s="20"/>
      <c r="J20" s="20"/>
      <c r="K20" s="23"/>
      <c r="L20" s="17"/>
      <c r="M20" s="17"/>
      <c r="N20" s="22">
        <v>1</v>
      </c>
      <c r="O20" s="16" t="s">
        <v>25</v>
      </c>
      <c r="P20" s="18"/>
      <c r="Q20" s="16" t="s">
        <v>70</v>
      </c>
      <c r="S20" s="18"/>
      <c r="T20" s="17"/>
    </row>
    <row r="21" spans="1:20" ht="16.5" customHeight="1" x14ac:dyDescent="0.25"/>
    <row r="22" spans="1:20" s="32" customFormat="1" x14ac:dyDescent="0.25">
      <c r="A22" s="43" t="s">
        <v>95</v>
      </c>
      <c r="D22" s="33"/>
      <c r="F22" s="33"/>
      <c r="K22" s="40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32" customFormat="1" ht="15" customHeight="1" x14ac:dyDescent="0.2">
      <c r="A23" s="161" t="s">
        <v>96</v>
      </c>
      <c r="D23" s="33"/>
      <c r="F23" s="33"/>
      <c r="K23" s="40"/>
      <c r="N23" s="37"/>
    </row>
    <row r="24" spans="1:20" s="32" customFormat="1" ht="15" customHeight="1" x14ac:dyDescent="0.2">
      <c r="A24" s="157"/>
      <c r="D24" s="33"/>
      <c r="F24" s="33"/>
      <c r="K24" s="40"/>
      <c r="N24" s="37"/>
    </row>
    <row r="25" spans="1:20" ht="16.5" customHeight="1" x14ac:dyDescent="0.25">
      <c r="A25" s="263" t="s">
        <v>97</v>
      </c>
      <c r="B25" s="263"/>
      <c r="C25" s="263"/>
      <c r="D25" s="263"/>
      <c r="E25" s="263"/>
      <c r="F25" s="263"/>
      <c r="G25" s="42"/>
      <c r="H25" s="71"/>
      <c r="I25" s="71"/>
      <c r="Q25" s="28"/>
    </row>
    <row r="26" spans="1:20" x14ac:dyDescent="0.25">
      <c r="A26" s="41"/>
      <c r="B26" s="41"/>
      <c r="C26" s="41"/>
      <c r="D26" s="41"/>
      <c r="E26" s="41"/>
      <c r="F26" s="41"/>
      <c r="G26" s="71"/>
      <c r="H26" s="71"/>
      <c r="I26" s="71"/>
      <c r="Q26" s="28"/>
    </row>
    <row r="27" spans="1:20" x14ac:dyDescent="0.25">
      <c r="A27" s="263" t="s">
        <v>98</v>
      </c>
      <c r="B27" s="263"/>
      <c r="C27" s="263"/>
      <c r="D27" s="263"/>
      <c r="E27" s="263"/>
      <c r="F27" s="263"/>
      <c r="G27" s="72"/>
      <c r="H27" s="72"/>
      <c r="I27" s="72"/>
      <c r="Q27" s="28"/>
    </row>
    <row r="28" spans="1:20" x14ac:dyDescent="0.25">
      <c r="A28" s="263" t="s">
        <v>99</v>
      </c>
      <c r="B28" s="263"/>
      <c r="C28" s="263"/>
      <c r="D28" s="263"/>
      <c r="E28" s="263"/>
      <c r="F28" s="263"/>
      <c r="G28" s="73"/>
      <c r="H28" s="73"/>
      <c r="I28" s="72"/>
    </row>
    <row r="29" spans="1:20" x14ac:dyDescent="0.25">
      <c r="A29" s="263" t="s">
        <v>100</v>
      </c>
      <c r="B29" s="263"/>
      <c r="C29" s="263"/>
      <c r="D29" s="263"/>
      <c r="E29" s="263"/>
      <c r="F29" s="263"/>
      <c r="G29" s="263"/>
      <c r="H29" s="263"/>
      <c r="I29" s="263"/>
    </row>
    <row r="30" spans="1:20" x14ac:dyDescent="0.25">
      <c r="A30" s="263" t="s">
        <v>101</v>
      </c>
      <c r="B30" s="263"/>
      <c r="C30" s="263"/>
      <c r="D30" s="263"/>
      <c r="E30" s="263"/>
      <c r="F30" s="263"/>
      <c r="G30" s="72"/>
      <c r="H30" s="72"/>
      <c r="I30" s="72"/>
    </row>
    <row r="31" spans="1:20" x14ac:dyDescent="0.25">
      <c r="A31" s="41"/>
      <c r="B31" s="41"/>
      <c r="C31" s="41"/>
      <c r="D31" s="41"/>
      <c r="E31" s="41"/>
      <c r="F31" s="41"/>
      <c r="G31" s="72"/>
      <c r="H31" s="72"/>
      <c r="I31" s="72"/>
    </row>
    <row r="32" spans="1:20" x14ac:dyDescent="0.25">
      <c r="A32" s="42" t="s">
        <v>102</v>
      </c>
      <c r="B32" s="42"/>
      <c r="C32" s="42"/>
      <c r="D32" s="67"/>
      <c r="E32" s="68"/>
      <c r="F32" s="67"/>
      <c r="G32" s="67"/>
      <c r="H32" s="67"/>
      <c r="I32" s="67"/>
    </row>
    <row r="33" spans="1:9" x14ac:dyDescent="0.25">
      <c r="A33" s="263" t="s">
        <v>103</v>
      </c>
      <c r="B33" s="263"/>
      <c r="C33" s="42"/>
      <c r="D33" s="69"/>
      <c r="E33" s="70"/>
      <c r="F33" s="69"/>
      <c r="G33" s="71"/>
      <c r="H33" s="71"/>
      <c r="I33" s="71"/>
    </row>
    <row r="34" spans="1:9" x14ac:dyDescent="0.25">
      <c r="A34" s="42" t="s">
        <v>104</v>
      </c>
      <c r="B34" s="42"/>
      <c r="C34" s="42"/>
      <c r="D34" s="69"/>
      <c r="E34" s="70"/>
      <c r="F34" s="69"/>
      <c r="G34" s="71"/>
      <c r="H34" s="71"/>
      <c r="I34" s="71"/>
    </row>
    <row r="35" spans="1:9" x14ac:dyDescent="0.25">
      <c r="A35" s="263" t="s">
        <v>105</v>
      </c>
      <c r="B35" s="263"/>
      <c r="C35" s="263"/>
      <c r="D35" s="69"/>
      <c r="E35" s="70"/>
      <c r="F35" s="69"/>
      <c r="G35" s="71"/>
      <c r="H35" s="71"/>
      <c r="I35" s="71"/>
    </row>
    <row r="37" spans="1:9" ht="48" customHeight="1" x14ac:dyDescent="0.25">
      <c r="A37" s="255" t="s">
        <v>106</v>
      </c>
      <c r="B37" s="255"/>
      <c r="C37" s="255"/>
    </row>
  </sheetData>
  <mergeCells count="7">
    <mergeCell ref="A25:F25"/>
    <mergeCell ref="A27:F27"/>
    <mergeCell ref="A33:B33"/>
    <mergeCell ref="A35:C35"/>
    <mergeCell ref="A28:F28"/>
    <mergeCell ref="A29:I29"/>
    <mergeCell ref="A30:F30"/>
  </mergeCells>
  <pageMargins left="0.7" right="0.7" top="0.75" bottom="0.75" header="0.3" footer="0.3"/>
  <pageSetup paperSize="3" scale="73" fitToHeight="0" orientation="landscape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S38"/>
  <sheetViews>
    <sheetView showGridLines="0" zoomScale="130" zoomScaleNormal="130" workbookViewId="0">
      <selection activeCell="J22" sqref="J22"/>
    </sheetView>
  </sheetViews>
  <sheetFormatPr defaultColWidth="8.5703125" defaultRowHeight="15" x14ac:dyDescent="0.25"/>
  <cols>
    <col min="1" max="1" width="41.42578125" style="1" customWidth="1"/>
    <col min="2" max="2" width="15.42578125" style="1" customWidth="1"/>
    <col min="3" max="3" width="11.42578125" style="1" customWidth="1"/>
    <col min="4" max="4" width="18.140625" style="2" customWidth="1"/>
    <col min="5" max="5" width="11.140625" style="1" customWidth="1"/>
    <col min="6" max="6" width="11" style="2" customWidth="1"/>
    <col min="7" max="7" width="10.5703125" style="1" customWidth="1"/>
    <col min="8" max="9" width="11.42578125" style="1" customWidth="1"/>
    <col min="10" max="10" width="18" style="1" customWidth="1"/>
    <col min="11" max="11" width="26.42578125" style="1" customWidth="1"/>
    <col min="12" max="12" width="15.42578125" style="1" customWidth="1"/>
    <col min="13" max="13" width="18" style="39" customWidth="1"/>
    <col min="14" max="14" width="9.5703125" style="1" customWidth="1"/>
    <col min="15" max="16384" width="8.5703125" style="1"/>
  </cols>
  <sheetData>
    <row r="1" spans="1:19" ht="66" customHeight="1" x14ac:dyDescent="0.5">
      <c r="A1" s="12" t="s">
        <v>107</v>
      </c>
      <c r="D1" s="1"/>
      <c r="E1" s="2"/>
      <c r="G1" s="2"/>
      <c r="H1" s="2"/>
      <c r="I1" s="2"/>
      <c r="J1" s="2"/>
      <c r="K1" s="38"/>
      <c r="L1" s="14"/>
      <c r="M1" s="1"/>
      <c r="N1" s="36"/>
    </row>
    <row r="2" spans="1:19" s="11" customFormat="1" ht="59.45" customHeight="1" x14ac:dyDescent="0.25">
      <c r="A2" s="9" t="s">
        <v>1</v>
      </c>
      <c r="B2" s="24" t="s">
        <v>2</v>
      </c>
      <c r="C2" s="9" t="s">
        <v>3</v>
      </c>
      <c r="D2" s="9" t="s">
        <v>4</v>
      </c>
      <c r="E2" s="10" t="s">
        <v>108</v>
      </c>
      <c r="F2" s="10" t="s">
        <v>109</v>
      </c>
      <c r="G2" s="10" t="s">
        <v>110</v>
      </c>
      <c r="H2" s="35" t="s">
        <v>13</v>
      </c>
      <c r="I2" s="10" t="s">
        <v>14</v>
      </c>
      <c r="J2" s="10" t="s">
        <v>15</v>
      </c>
      <c r="K2" s="25" t="s">
        <v>16</v>
      </c>
      <c r="L2" s="10" t="s">
        <v>111</v>
      </c>
      <c r="M2" s="10" t="s">
        <v>112</v>
      </c>
      <c r="N2" s="10" t="s">
        <v>19</v>
      </c>
    </row>
    <row r="3" spans="1:19" s="74" customFormat="1" x14ac:dyDescent="0.25">
      <c r="A3" s="74" t="s">
        <v>113</v>
      </c>
      <c r="B3" s="74" t="s">
        <v>114</v>
      </c>
      <c r="C3" s="74" t="s">
        <v>115</v>
      </c>
      <c r="D3" s="74" t="s">
        <v>23</v>
      </c>
      <c r="E3" s="124">
        <v>162</v>
      </c>
      <c r="F3" s="125">
        <v>71</v>
      </c>
      <c r="G3" s="124"/>
      <c r="H3" s="126">
        <v>2018</v>
      </c>
      <c r="I3" s="127">
        <v>0.44</v>
      </c>
      <c r="J3" s="124" t="s">
        <v>116</v>
      </c>
      <c r="K3" s="256" t="s">
        <v>117</v>
      </c>
      <c r="L3" s="124" t="s">
        <v>27</v>
      </c>
      <c r="M3" s="142" t="s">
        <v>118</v>
      </c>
      <c r="N3" s="124" t="s">
        <v>30</v>
      </c>
      <c r="O3" s="129"/>
      <c r="P3" s="129"/>
      <c r="Q3" s="129"/>
      <c r="R3" s="129"/>
      <c r="S3" s="129"/>
    </row>
    <row r="4" spans="1:19" s="16" customFormat="1" x14ac:dyDescent="0.25">
      <c r="A4" s="18" t="s">
        <v>119</v>
      </c>
      <c r="B4" s="16" t="s">
        <v>120</v>
      </c>
      <c r="C4" s="16" t="s">
        <v>78</v>
      </c>
      <c r="D4" s="16" t="s">
        <v>23</v>
      </c>
      <c r="E4" s="176">
        <v>26</v>
      </c>
      <c r="F4" s="177">
        <v>26</v>
      </c>
      <c r="G4" s="178"/>
      <c r="H4" s="260" t="s">
        <v>121</v>
      </c>
      <c r="I4" s="179">
        <v>1</v>
      </c>
      <c r="J4" s="176" t="s">
        <v>122</v>
      </c>
      <c r="K4" s="180"/>
      <c r="L4" s="176" t="s">
        <v>70</v>
      </c>
      <c r="M4" s="261"/>
      <c r="N4" s="176"/>
      <c r="O4" s="181"/>
      <c r="P4" s="181"/>
      <c r="Q4" s="181"/>
      <c r="R4" s="181"/>
      <c r="S4" s="181"/>
    </row>
    <row r="5" spans="1:19" s="52" customFormat="1" x14ac:dyDescent="0.25">
      <c r="A5" s="51" t="s">
        <v>123</v>
      </c>
      <c r="B5" s="52" t="s">
        <v>114</v>
      </c>
      <c r="C5" s="52" t="s">
        <v>78</v>
      </c>
      <c r="D5" s="52" t="s">
        <v>23</v>
      </c>
      <c r="E5" s="53">
        <v>58</v>
      </c>
      <c r="F5" s="60">
        <f>E5*I5</f>
        <v>58</v>
      </c>
      <c r="G5" s="54"/>
      <c r="H5" s="76">
        <v>2023</v>
      </c>
      <c r="I5" s="56">
        <v>1</v>
      </c>
      <c r="J5" s="53" t="s">
        <v>122</v>
      </c>
      <c r="K5" s="57"/>
      <c r="L5" s="53" t="s">
        <v>70</v>
      </c>
      <c r="M5" s="53"/>
      <c r="N5" s="53"/>
      <c r="O5" s="58"/>
      <c r="P5" s="58"/>
      <c r="Q5" s="58"/>
      <c r="R5" s="58"/>
      <c r="S5" s="58"/>
    </row>
    <row r="6" spans="1:19" s="16" customFormat="1" x14ac:dyDescent="0.25">
      <c r="A6" s="18" t="s">
        <v>124</v>
      </c>
      <c r="B6" s="16" t="s">
        <v>114</v>
      </c>
      <c r="C6" s="16" t="s">
        <v>78</v>
      </c>
      <c r="D6" s="16" t="s">
        <v>23</v>
      </c>
      <c r="E6" s="176">
        <v>60</v>
      </c>
      <c r="F6" s="177">
        <f>E6*I6</f>
        <v>60</v>
      </c>
      <c r="G6" s="178"/>
      <c r="H6" s="260" t="s">
        <v>125</v>
      </c>
      <c r="I6" s="179">
        <v>1</v>
      </c>
      <c r="J6" s="176" t="s">
        <v>122</v>
      </c>
      <c r="K6" s="180"/>
      <c r="L6" s="176" t="s">
        <v>70</v>
      </c>
      <c r="M6" s="176"/>
      <c r="N6" s="176"/>
      <c r="O6" s="181"/>
      <c r="P6" s="181"/>
      <c r="Q6" s="181"/>
      <c r="R6" s="181"/>
      <c r="S6" s="181"/>
    </row>
    <row r="7" spans="1:19" s="52" customFormat="1" x14ac:dyDescent="0.25">
      <c r="A7" s="52" t="s">
        <v>126</v>
      </c>
      <c r="B7" s="52" t="s">
        <v>127</v>
      </c>
      <c r="C7" s="52" t="s">
        <v>22</v>
      </c>
      <c r="D7" s="66" t="s">
        <v>23</v>
      </c>
      <c r="E7" s="53"/>
      <c r="F7" s="60"/>
      <c r="G7" s="54" t="s">
        <v>128</v>
      </c>
      <c r="H7" s="55">
        <v>2023</v>
      </c>
      <c r="I7" s="56">
        <v>1</v>
      </c>
      <c r="J7" s="53" t="s">
        <v>25</v>
      </c>
      <c r="K7" s="57"/>
      <c r="L7" s="53" t="s">
        <v>70</v>
      </c>
      <c r="M7" s="53"/>
      <c r="N7" s="53"/>
      <c r="O7" s="58"/>
      <c r="P7" s="58"/>
      <c r="Q7" s="58"/>
      <c r="R7" s="58"/>
      <c r="S7" s="58"/>
    </row>
    <row r="8" spans="1:19" s="65" customFormat="1" x14ac:dyDescent="0.25">
      <c r="A8" s="188" t="s">
        <v>129</v>
      </c>
      <c r="B8" s="65" t="s">
        <v>114</v>
      </c>
      <c r="C8" s="65" t="s">
        <v>115</v>
      </c>
      <c r="D8" s="65" t="s">
        <v>23</v>
      </c>
      <c r="E8" s="178">
        <v>531</v>
      </c>
      <c r="F8" s="182">
        <f>I8*E8</f>
        <v>159.29999999999998</v>
      </c>
      <c r="G8" s="178"/>
      <c r="H8" s="258">
        <v>2024</v>
      </c>
      <c r="I8" s="184">
        <v>0.3</v>
      </c>
      <c r="J8" s="178" t="s">
        <v>116</v>
      </c>
      <c r="K8" s="259" t="s">
        <v>130</v>
      </c>
      <c r="L8" s="178" t="s">
        <v>27</v>
      </c>
      <c r="M8" s="186" t="s">
        <v>118</v>
      </c>
      <c r="N8" s="178" t="s">
        <v>30</v>
      </c>
      <c r="O8" s="185"/>
      <c r="P8" s="185"/>
      <c r="Q8" s="185"/>
      <c r="R8" s="185"/>
      <c r="S8" s="185"/>
    </row>
    <row r="9" spans="1:19" s="130" customFormat="1" x14ac:dyDescent="0.25">
      <c r="A9" s="130" t="s">
        <v>131</v>
      </c>
      <c r="B9" s="130" t="s">
        <v>120</v>
      </c>
      <c r="C9" s="130" t="s">
        <v>115</v>
      </c>
      <c r="D9" s="130" t="s">
        <v>23</v>
      </c>
      <c r="E9" s="54">
        <v>223</v>
      </c>
      <c r="F9" s="131">
        <v>223</v>
      </c>
      <c r="G9" s="54"/>
      <c r="H9" s="132">
        <v>2018</v>
      </c>
      <c r="I9" s="133">
        <v>1</v>
      </c>
      <c r="J9" s="54" t="s">
        <v>132</v>
      </c>
      <c r="K9" s="132"/>
      <c r="L9" s="54" t="s">
        <v>70</v>
      </c>
      <c r="M9" s="54" t="s">
        <v>118</v>
      </c>
      <c r="N9" s="54" t="s">
        <v>30</v>
      </c>
      <c r="O9" s="134"/>
      <c r="P9" s="134"/>
      <c r="Q9" s="134"/>
      <c r="R9" s="134"/>
      <c r="S9" s="134"/>
    </row>
    <row r="10" spans="1:19" s="16" customFormat="1" x14ac:dyDescent="0.25">
      <c r="A10" s="16" t="s">
        <v>133</v>
      </c>
      <c r="B10" s="16" t="s">
        <v>114</v>
      </c>
      <c r="C10" s="16" t="s">
        <v>78</v>
      </c>
      <c r="D10" s="175" t="s">
        <v>23</v>
      </c>
      <c r="E10" s="176">
        <v>53</v>
      </c>
      <c r="F10" s="177">
        <f>E10*I10</f>
        <v>53</v>
      </c>
      <c r="G10" s="178"/>
      <c r="H10" s="187">
        <v>2024</v>
      </c>
      <c r="I10" s="179">
        <v>1</v>
      </c>
      <c r="J10" s="176" t="s">
        <v>122</v>
      </c>
      <c r="K10" s="180"/>
      <c r="L10" s="176" t="s">
        <v>70</v>
      </c>
      <c r="M10" s="176"/>
      <c r="N10" s="176"/>
      <c r="O10" s="181"/>
      <c r="P10" s="181"/>
      <c r="Q10" s="181"/>
      <c r="R10" s="181"/>
      <c r="S10" s="181"/>
    </row>
    <row r="11" spans="1:19" s="130" customFormat="1" x14ac:dyDescent="0.25">
      <c r="A11" s="130" t="s">
        <v>134</v>
      </c>
      <c r="B11" s="130" t="s">
        <v>127</v>
      </c>
      <c r="C11" s="130" t="s">
        <v>22</v>
      </c>
      <c r="D11" s="130" t="s">
        <v>23</v>
      </c>
      <c r="E11" s="54"/>
      <c r="F11" s="131"/>
      <c r="G11" s="54" t="s">
        <v>135</v>
      </c>
      <c r="H11" s="57">
        <v>2025</v>
      </c>
      <c r="I11" s="133">
        <v>1</v>
      </c>
      <c r="J11" s="54" t="s">
        <v>25</v>
      </c>
      <c r="K11" s="132"/>
      <c r="L11" s="53" t="s">
        <v>70</v>
      </c>
      <c r="M11" s="54"/>
      <c r="N11" s="54"/>
      <c r="O11" s="134"/>
      <c r="P11" s="134"/>
      <c r="Q11" s="134"/>
      <c r="R11" s="134"/>
      <c r="S11" s="134"/>
    </row>
    <row r="12" spans="1:19" s="65" customFormat="1" x14ac:dyDescent="0.25">
      <c r="A12" s="188" t="s">
        <v>136</v>
      </c>
      <c r="B12" s="65" t="s">
        <v>127</v>
      </c>
      <c r="C12" s="65" t="s">
        <v>137</v>
      </c>
      <c r="D12" s="65" t="s">
        <v>61</v>
      </c>
      <c r="E12" s="178"/>
      <c r="F12" s="182"/>
      <c r="G12" s="178" t="s">
        <v>138</v>
      </c>
      <c r="H12" s="189">
        <v>2026</v>
      </c>
      <c r="I12" s="184">
        <v>1</v>
      </c>
      <c r="J12" s="178" t="s">
        <v>139</v>
      </c>
      <c r="K12" s="183"/>
      <c r="L12" s="186" t="s">
        <v>70</v>
      </c>
      <c r="M12" s="186"/>
      <c r="N12" s="178"/>
      <c r="O12" s="185"/>
      <c r="P12" s="185"/>
      <c r="Q12" s="185"/>
      <c r="R12" s="185"/>
      <c r="S12" s="185"/>
    </row>
    <row r="13" spans="1:19" s="74" customFormat="1" x14ac:dyDescent="0.25">
      <c r="A13" s="74" t="s">
        <v>140</v>
      </c>
      <c r="B13" s="74" t="s">
        <v>127</v>
      </c>
      <c r="C13" s="74" t="s">
        <v>137</v>
      </c>
      <c r="D13" s="74" t="s">
        <v>61</v>
      </c>
      <c r="E13" s="124"/>
      <c r="F13" s="125"/>
      <c r="G13" s="124" t="s">
        <v>141</v>
      </c>
      <c r="H13" s="132">
        <v>2025</v>
      </c>
      <c r="I13" s="127">
        <v>1</v>
      </c>
      <c r="J13" s="124" t="s">
        <v>139</v>
      </c>
      <c r="K13" s="128"/>
      <c r="L13" s="53" t="s">
        <v>70</v>
      </c>
      <c r="M13" s="124"/>
      <c r="N13" s="124"/>
      <c r="O13" s="129"/>
      <c r="P13" s="129"/>
      <c r="Q13" s="129"/>
      <c r="R13" s="129"/>
      <c r="S13" s="129"/>
    </row>
    <row r="14" spans="1:19" s="65" customFormat="1" x14ac:dyDescent="0.25">
      <c r="A14" s="188" t="s">
        <v>142</v>
      </c>
      <c r="B14" s="65" t="s">
        <v>114</v>
      </c>
      <c r="C14" s="65" t="s">
        <v>143</v>
      </c>
      <c r="D14" s="65" t="s">
        <v>61</v>
      </c>
      <c r="E14" s="178">
        <v>65</v>
      </c>
      <c r="F14" s="182">
        <v>65</v>
      </c>
      <c r="G14" s="178"/>
      <c r="H14" s="189">
        <v>2025</v>
      </c>
      <c r="I14" s="184">
        <v>1</v>
      </c>
      <c r="J14" s="178" t="s">
        <v>144</v>
      </c>
      <c r="K14" s="183"/>
      <c r="L14" s="178" t="s">
        <v>70</v>
      </c>
      <c r="M14" s="178"/>
      <c r="N14" s="178"/>
      <c r="O14" s="185"/>
      <c r="P14" s="185"/>
      <c r="Q14" s="185"/>
      <c r="R14" s="185"/>
      <c r="S14" s="185"/>
    </row>
    <row r="15" spans="1:19" s="174" customFormat="1" x14ac:dyDescent="0.25">
      <c r="A15" s="169" t="s">
        <v>145</v>
      </c>
      <c r="B15" s="167" t="s">
        <v>114</v>
      </c>
      <c r="C15" s="167" t="s">
        <v>115</v>
      </c>
      <c r="D15" s="167" t="s">
        <v>61</v>
      </c>
      <c r="E15" s="142">
        <v>140</v>
      </c>
      <c r="F15" s="142">
        <v>140</v>
      </c>
      <c r="G15" s="142"/>
      <c r="H15" s="170">
        <v>2025</v>
      </c>
      <c r="I15" s="171">
        <v>1</v>
      </c>
      <c r="J15" s="142" t="s">
        <v>132</v>
      </c>
      <c r="K15" s="172"/>
      <c r="L15" s="53" t="s">
        <v>70</v>
      </c>
      <c r="M15" s="173"/>
      <c r="N15" s="173"/>
      <c r="O15" s="168"/>
      <c r="P15" s="168"/>
      <c r="Q15" s="168"/>
      <c r="R15" s="168"/>
      <c r="S15" s="168"/>
    </row>
    <row r="16" spans="1:19" s="45" customFormat="1" x14ac:dyDescent="0.25">
      <c r="A16" s="44" t="s">
        <v>146</v>
      </c>
      <c r="B16" s="45" t="s">
        <v>127</v>
      </c>
      <c r="C16" s="45" t="s">
        <v>137</v>
      </c>
      <c r="D16" s="45" t="s">
        <v>61</v>
      </c>
      <c r="E16" s="47"/>
      <c r="F16" s="59"/>
      <c r="G16" s="47" t="s">
        <v>147</v>
      </c>
      <c r="H16" s="190">
        <v>2026</v>
      </c>
      <c r="I16" s="179">
        <v>1</v>
      </c>
      <c r="J16" s="47" t="s">
        <v>139</v>
      </c>
      <c r="K16" s="49"/>
      <c r="L16" s="47" t="s">
        <v>70</v>
      </c>
      <c r="M16" s="47"/>
      <c r="N16" s="47"/>
      <c r="O16" s="191"/>
      <c r="P16" s="191"/>
      <c r="Q16" s="191"/>
      <c r="R16" s="191"/>
      <c r="S16" s="191"/>
    </row>
    <row r="17" spans="1:19" s="219" customFormat="1" x14ac:dyDescent="0.25">
      <c r="A17" s="213" t="s">
        <v>148</v>
      </c>
      <c r="B17" s="66" t="s">
        <v>120</v>
      </c>
      <c r="C17" s="66" t="s">
        <v>149</v>
      </c>
      <c r="D17" s="66" t="s">
        <v>23</v>
      </c>
      <c r="E17" s="142">
        <v>95</v>
      </c>
      <c r="F17" s="142">
        <v>95</v>
      </c>
      <c r="G17" s="214"/>
      <c r="H17" s="215">
        <v>2025</v>
      </c>
      <c r="I17" s="216">
        <v>1</v>
      </c>
      <c r="J17" s="214" t="s">
        <v>150</v>
      </c>
      <c r="K17" s="217"/>
      <c r="L17" s="53"/>
      <c r="M17" s="218"/>
      <c r="N17" s="218"/>
      <c r="O17" s="58"/>
      <c r="P17" s="58"/>
      <c r="Q17" s="58"/>
      <c r="R17" s="58"/>
      <c r="S17" s="58"/>
    </row>
    <row r="18" spans="1:19" x14ac:dyDescent="0.25">
      <c r="E18" s="46"/>
      <c r="F18" s="226"/>
      <c r="G18" s="46"/>
      <c r="H18" s="46"/>
      <c r="I18" s="46"/>
      <c r="J18" s="46"/>
      <c r="K18" s="48"/>
      <c r="L18" s="50"/>
      <c r="M18" s="50"/>
      <c r="N18" s="50"/>
      <c r="O18" s="11"/>
      <c r="P18" s="11"/>
      <c r="Q18" s="11"/>
      <c r="R18" s="11"/>
      <c r="S18" s="11"/>
    </row>
    <row r="19" spans="1:19" s="32" customFormat="1" x14ac:dyDescent="0.25">
      <c r="A19" s="43" t="s">
        <v>95</v>
      </c>
      <c r="D19" s="33"/>
      <c r="F19" s="227"/>
      <c r="K19" s="40"/>
      <c r="L19" s="11"/>
      <c r="M19" s="11"/>
      <c r="N19" s="11"/>
      <c r="O19" s="11"/>
      <c r="P19" s="11"/>
      <c r="Q19" s="11"/>
      <c r="R19" s="11"/>
      <c r="S19" s="11"/>
    </row>
    <row r="20" spans="1:19" s="32" customFormat="1" ht="9" customHeight="1" x14ac:dyDescent="0.25">
      <c r="D20" s="33"/>
      <c r="F20" s="33"/>
      <c r="K20" s="40"/>
      <c r="L20" s="11"/>
      <c r="M20" s="11"/>
      <c r="N20" s="11"/>
      <c r="O20" s="11"/>
      <c r="P20" s="11"/>
      <c r="Q20" s="11"/>
      <c r="R20" s="11"/>
      <c r="S20" s="11"/>
    </row>
    <row r="21" spans="1:19" s="32" customFormat="1" ht="15" customHeight="1" x14ac:dyDescent="0.2">
      <c r="A21" s="196" t="s">
        <v>215</v>
      </c>
      <c r="B21" s="61"/>
      <c r="C21" s="61"/>
      <c r="D21" s="33"/>
      <c r="F21" s="33"/>
      <c r="K21" s="40"/>
      <c r="N21" s="37"/>
    </row>
    <row r="22" spans="1:19" s="32" customFormat="1" ht="15" customHeight="1" x14ac:dyDescent="0.2">
      <c r="A22" s="197" t="s">
        <v>216</v>
      </c>
      <c r="B22" s="61"/>
      <c r="C22" s="61"/>
      <c r="D22" s="33"/>
      <c r="F22" s="33"/>
      <c r="K22" s="40"/>
      <c r="N22" s="37"/>
    </row>
    <row r="23" spans="1:19" s="32" customFormat="1" ht="15" customHeight="1" x14ac:dyDescent="0.2">
      <c r="A23" s="197" t="s">
        <v>218</v>
      </c>
      <c r="B23" s="253"/>
      <c r="C23" s="61"/>
      <c r="D23" s="33"/>
      <c r="E23" s="61"/>
      <c r="F23" s="33"/>
      <c r="K23" s="40"/>
      <c r="N23" s="37"/>
    </row>
    <row r="24" spans="1:19" s="61" customFormat="1" ht="15" customHeight="1" x14ac:dyDescent="0.2">
      <c r="A24" s="197" t="s">
        <v>217</v>
      </c>
      <c r="D24" s="62"/>
      <c r="F24" s="62"/>
      <c r="K24" s="63"/>
      <c r="N24" s="64"/>
    </row>
    <row r="25" spans="1:19" s="32" customFormat="1" ht="15" customHeight="1" x14ac:dyDescent="0.2">
      <c r="A25" s="257" t="s">
        <v>222</v>
      </c>
      <c r="B25" s="61"/>
      <c r="C25" s="61"/>
      <c r="D25" s="33"/>
      <c r="F25" s="227"/>
      <c r="K25" s="40"/>
      <c r="N25" s="37"/>
    </row>
    <row r="26" spans="1:19" x14ac:dyDescent="0.25">
      <c r="A26" s="32"/>
    </row>
    <row r="27" spans="1:19" x14ac:dyDescent="0.25">
      <c r="A27" s="42" t="s">
        <v>151</v>
      </c>
    </row>
    <row r="28" spans="1:19" x14ac:dyDescent="0.25">
      <c r="A28" s="42" t="s">
        <v>99</v>
      </c>
      <c r="B28"/>
      <c r="C28"/>
      <c r="D28" s="136"/>
      <c r="E28"/>
      <c r="F28" s="136"/>
      <c r="G28"/>
    </row>
    <row r="29" spans="1:19" s="137" customFormat="1" x14ac:dyDescent="0.25">
      <c r="A29" s="42" t="s">
        <v>100</v>
      </c>
      <c r="D29" s="138"/>
      <c r="F29" s="138"/>
      <c r="M29" s="139"/>
    </row>
    <row r="30" spans="1:19" x14ac:dyDescent="0.25">
      <c r="A30" s="42" t="s">
        <v>101</v>
      </c>
      <c r="B30"/>
      <c r="C30"/>
      <c r="D30" s="136"/>
      <c r="E30"/>
      <c r="F30" s="136"/>
      <c r="G30"/>
    </row>
    <row r="31" spans="1:19" x14ac:dyDescent="0.25">
      <c r="B31"/>
      <c r="C31"/>
      <c r="D31" s="136"/>
      <c r="E31"/>
      <c r="F31" s="141"/>
      <c r="G31"/>
    </row>
    <row r="32" spans="1:19" x14ac:dyDescent="0.25">
      <c r="A32" s="42" t="s">
        <v>219</v>
      </c>
      <c r="F32" s="77"/>
    </row>
    <row r="34" spans="1:5" x14ac:dyDescent="0.25">
      <c r="A34" s="140"/>
      <c r="E34" s="75"/>
    </row>
    <row r="35" spans="1:5" x14ac:dyDescent="0.25">
      <c r="A35" s="137"/>
    </row>
    <row r="36" spans="1:5" x14ac:dyDescent="0.25">
      <c r="A36" s="135"/>
    </row>
    <row r="37" spans="1:5" x14ac:dyDescent="0.25">
      <c r="A37" s="135"/>
    </row>
    <row r="38" spans="1:5" x14ac:dyDescent="0.25">
      <c r="A38" s="135"/>
    </row>
  </sheetData>
  <pageMargins left="0.7" right="0.7" top="0.75" bottom="0.75" header="0.3" footer="0.3"/>
  <pageSetup paperSize="3" fitToWidth="0" fitToHeight="0" orientation="landscape" r:id="rId1"/>
  <customProperties>
    <customPr name="_pios_id" r:id="rId2"/>
    <customPr name="EpmWorksheetKeyString_GUID" r:id="rId3"/>
  </customProperties>
  <ignoredErrors>
    <ignoredError sqref="G13" twoDigitTextYear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6C84-E73A-4D4B-B4B0-536262117411}">
  <sheetPr>
    <tabColor rgb="FFDFF5FF"/>
  </sheetPr>
  <dimension ref="A1:PJ35"/>
  <sheetViews>
    <sheetView showGridLines="0" zoomScale="115" zoomScaleNormal="115" workbookViewId="0">
      <selection activeCell="A34" sqref="A34:Q34"/>
    </sheetView>
  </sheetViews>
  <sheetFormatPr defaultColWidth="9.140625" defaultRowHeight="15" x14ac:dyDescent="0.25"/>
  <cols>
    <col min="1" max="1" width="35.42578125" style="1" customWidth="1"/>
    <col min="2" max="2" width="19.140625" style="1" customWidth="1"/>
    <col min="3" max="3" width="4.5703125" style="1" customWidth="1"/>
    <col min="4" max="4" width="7.85546875" style="1" customWidth="1"/>
    <col min="5" max="6" width="8.5703125" style="1" customWidth="1"/>
    <col min="7" max="8" width="9.5703125" style="1" customWidth="1"/>
    <col min="9" max="35" width="8.85546875" style="36" customWidth="1"/>
    <col min="36" max="36" width="11" style="36" bestFit="1" customWidth="1"/>
    <col min="37" max="39" width="8.85546875" style="36" customWidth="1"/>
    <col min="40" max="41" width="8.85546875" style="1" customWidth="1"/>
    <col min="42" max="42" width="8.85546875" style="82" customWidth="1"/>
    <col min="43" max="62" width="8.85546875" style="1" customWidth="1"/>
    <col min="63" max="16384" width="9.140625" style="1"/>
  </cols>
  <sheetData>
    <row r="1" spans="1:426" ht="31.5" x14ac:dyDescent="0.5">
      <c r="A1" s="192" t="s">
        <v>152</v>
      </c>
      <c r="B1" s="12"/>
      <c r="C1" s="12"/>
      <c r="D1" s="12"/>
      <c r="E1" s="12"/>
      <c r="F1" s="12"/>
      <c r="G1" s="12"/>
      <c r="H1" s="12"/>
      <c r="AN1" s="82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</row>
    <row r="2" spans="1:426" ht="31.5" x14ac:dyDescent="0.5">
      <c r="A2" s="223"/>
      <c r="B2" s="223"/>
      <c r="C2" s="224"/>
      <c r="D2" s="270" t="s">
        <v>153</v>
      </c>
      <c r="E2" s="271"/>
      <c r="F2" s="270" t="s">
        <v>154</v>
      </c>
      <c r="G2" s="271"/>
      <c r="H2" s="271"/>
      <c r="I2" s="271"/>
      <c r="J2" s="272"/>
      <c r="K2" s="268" t="s">
        <v>155</v>
      </c>
      <c r="L2" s="268"/>
      <c r="M2" s="268"/>
      <c r="N2" s="268"/>
      <c r="O2" s="269"/>
      <c r="P2" s="268" t="s">
        <v>156</v>
      </c>
      <c r="Q2" s="268"/>
      <c r="R2" s="268"/>
      <c r="S2" s="268"/>
      <c r="T2" s="269"/>
      <c r="U2" s="267" t="s">
        <v>157</v>
      </c>
      <c r="V2" s="268"/>
      <c r="W2" s="268"/>
      <c r="X2" s="268"/>
      <c r="Y2" s="269"/>
      <c r="Z2" s="267" t="s">
        <v>158</v>
      </c>
      <c r="AA2" s="268"/>
      <c r="AB2" s="268"/>
      <c r="AC2" s="268"/>
      <c r="AD2" s="269"/>
      <c r="AE2" s="267" t="s">
        <v>159</v>
      </c>
      <c r="AF2" s="268"/>
      <c r="AG2" s="268"/>
      <c r="AH2" s="268"/>
      <c r="AI2" s="269"/>
      <c r="AJ2" s="83" t="s">
        <v>160</v>
      </c>
      <c r="AK2" s="221">
        <v>2017</v>
      </c>
      <c r="AL2" s="221">
        <v>2016</v>
      </c>
      <c r="AM2" s="221">
        <v>2015</v>
      </c>
      <c r="AN2" s="8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</row>
    <row r="3" spans="1:426" s="78" customFormat="1" x14ac:dyDescent="0.25">
      <c r="A3" s="198" t="s">
        <v>1</v>
      </c>
      <c r="B3" s="199"/>
      <c r="C3" s="200"/>
      <c r="D3" s="163" t="s">
        <v>161</v>
      </c>
      <c r="E3" s="159" t="s">
        <v>162</v>
      </c>
      <c r="F3" s="163" t="s">
        <v>163</v>
      </c>
      <c r="G3" s="159" t="s">
        <v>164</v>
      </c>
      <c r="H3" s="162" t="s">
        <v>165</v>
      </c>
      <c r="I3" s="158" t="s">
        <v>166</v>
      </c>
      <c r="J3" s="225" t="s">
        <v>167</v>
      </c>
      <c r="K3" s="84" t="s">
        <v>168</v>
      </c>
      <c r="L3" s="85" t="s">
        <v>169</v>
      </c>
      <c r="M3" s="78" t="s">
        <v>170</v>
      </c>
      <c r="N3" s="86" t="s">
        <v>171</v>
      </c>
      <c r="O3" s="87" t="s">
        <v>172</v>
      </c>
      <c r="P3" s="88" t="s">
        <v>173</v>
      </c>
      <c r="Q3" s="89" t="s">
        <v>174</v>
      </c>
      <c r="R3" s="89" t="s">
        <v>175</v>
      </c>
      <c r="S3" s="89" t="s">
        <v>176</v>
      </c>
      <c r="T3" s="87" t="s">
        <v>177</v>
      </c>
      <c r="U3" s="88" t="s">
        <v>178</v>
      </c>
      <c r="V3" s="85" t="s">
        <v>179</v>
      </c>
      <c r="W3" s="86" t="s">
        <v>180</v>
      </c>
      <c r="X3" s="85" t="s">
        <v>181</v>
      </c>
      <c r="Y3" s="90" t="s">
        <v>182</v>
      </c>
      <c r="Z3" s="88" t="s">
        <v>183</v>
      </c>
      <c r="AA3" s="85" t="s">
        <v>184</v>
      </c>
      <c r="AB3" s="85" t="s">
        <v>185</v>
      </c>
      <c r="AC3" s="85" t="s">
        <v>186</v>
      </c>
      <c r="AD3" s="90" t="s">
        <v>187</v>
      </c>
      <c r="AE3" s="88" t="s">
        <v>188</v>
      </c>
      <c r="AF3" s="85" t="s">
        <v>189</v>
      </c>
      <c r="AG3" s="85" t="s">
        <v>190</v>
      </c>
      <c r="AH3" s="85" t="s">
        <v>191</v>
      </c>
      <c r="AI3" s="90" t="s">
        <v>192</v>
      </c>
      <c r="AJ3" s="91" t="s">
        <v>193</v>
      </c>
      <c r="AK3" s="91" t="s">
        <v>194</v>
      </c>
      <c r="AL3" s="92" t="s">
        <v>195</v>
      </c>
      <c r="AM3" s="92" t="s">
        <v>196</v>
      </c>
      <c r="AN3" s="93"/>
      <c r="AO3" s="93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  <c r="JJ3" s="94"/>
      <c r="JK3" s="94"/>
      <c r="JL3" s="94"/>
      <c r="JM3" s="94"/>
      <c r="JN3" s="94"/>
      <c r="JO3" s="94"/>
      <c r="JP3" s="94"/>
      <c r="JQ3" s="94"/>
      <c r="JR3" s="94"/>
      <c r="JS3" s="94"/>
      <c r="JT3" s="94"/>
      <c r="JU3" s="94"/>
      <c r="JV3" s="94"/>
      <c r="JW3" s="94"/>
      <c r="JX3" s="94"/>
      <c r="JY3" s="94"/>
      <c r="JZ3" s="94"/>
      <c r="KA3" s="94"/>
      <c r="KB3" s="94"/>
      <c r="KC3" s="94"/>
      <c r="KD3" s="94"/>
      <c r="KE3" s="94"/>
      <c r="KF3" s="94"/>
      <c r="KG3" s="94"/>
      <c r="KH3" s="94"/>
      <c r="KI3" s="94"/>
      <c r="KJ3" s="94"/>
      <c r="KK3" s="94"/>
      <c r="KL3" s="94"/>
      <c r="KM3" s="94"/>
      <c r="KN3" s="94"/>
      <c r="KO3" s="94"/>
      <c r="KP3" s="94"/>
      <c r="KQ3" s="94"/>
      <c r="KR3" s="94"/>
      <c r="KS3" s="94"/>
      <c r="KT3" s="94"/>
      <c r="KU3" s="94"/>
      <c r="KV3" s="94"/>
      <c r="KW3" s="94"/>
      <c r="KX3" s="94"/>
      <c r="KY3" s="94"/>
      <c r="KZ3" s="94"/>
      <c r="LA3" s="94"/>
      <c r="LB3" s="94"/>
      <c r="LC3" s="94"/>
      <c r="LD3" s="94"/>
      <c r="LE3" s="94"/>
      <c r="LF3" s="94"/>
      <c r="LG3" s="94"/>
      <c r="LH3" s="94"/>
      <c r="LI3" s="94"/>
      <c r="LJ3" s="94"/>
      <c r="LK3" s="94"/>
      <c r="LL3" s="94"/>
      <c r="LM3" s="94"/>
      <c r="LN3" s="94"/>
      <c r="LO3" s="94"/>
      <c r="LP3" s="94"/>
      <c r="LQ3" s="94"/>
      <c r="LR3" s="94"/>
      <c r="LS3" s="94"/>
      <c r="LT3" s="94"/>
      <c r="LU3" s="94"/>
      <c r="LV3" s="94"/>
      <c r="LW3" s="94"/>
      <c r="LX3" s="94"/>
      <c r="LY3" s="94"/>
      <c r="LZ3" s="94"/>
      <c r="MA3" s="94"/>
      <c r="MB3" s="94"/>
      <c r="MC3" s="94"/>
      <c r="MD3" s="94"/>
      <c r="ME3" s="94"/>
      <c r="MF3" s="94"/>
      <c r="MG3" s="94"/>
      <c r="MH3" s="94"/>
      <c r="MI3" s="94"/>
      <c r="MJ3" s="94"/>
      <c r="MK3" s="94"/>
      <c r="ML3" s="94"/>
      <c r="MM3" s="94"/>
      <c r="MN3" s="94"/>
      <c r="MO3" s="94"/>
      <c r="MP3" s="94"/>
      <c r="MQ3" s="94"/>
      <c r="MR3" s="94"/>
      <c r="MS3" s="94"/>
      <c r="MT3" s="94"/>
      <c r="MU3" s="94"/>
      <c r="MV3" s="94"/>
      <c r="MW3" s="94"/>
      <c r="MX3" s="94"/>
      <c r="MY3" s="94"/>
      <c r="MZ3" s="94"/>
      <c r="NA3" s="94"/>
      <c r="NB3" s="94"/>
      <c r="NC3" s="94"/>
      <c r="ND3" s="94"/>
      <c r="NE3" s="94"/>
      <c r="NF3" s="94"/>
      <c r="NG3" s="94"/>
      <c r="NH3" s="94"/>
      <c r="NI3" s="94"/>
      <c r="NJ3" s="94"/>
      <c r="NK3" s="94"/>
      <c r="NL3" s="94"/>
      <c r="NM3" s="94"/>
      <c r="NN3" s="94"/>
      <c r="NO3" s="94"/>
      <c r="NP3" s="94"/>
      <c r="NQ3" s="94"/>
      <c r="NR3" s="94"/>
      <c r="NS3" s="94"/>
      <c r="NT3" s="94"/>
      <c r="NU3" s="94"/>
      <c r="NV3" s="94"/>
      <c r="NW3" s="94"/>
      <c r="NX3" s="94"/>
      <c r="NY3" s="94"/>
      <c r="NZ3" s="94"/>
      <c r="OA3" s="94"/>
      <c r="OB3" s="94"/>
      <c r="OC3" s="94"/>
      <c r="OD3" s="94"/>
      <c r="OE3" s="94"/>
      <c r="OF3" s="94"/>
      <c r="OG3" s="94"/>
      <c r="OH3" s="94"/>
      <c r="OI3" s="94"/>
      <c r="OJ3" s="94"/>
      <c r="OK3" s="94"/>
      <c r="OL3" s="94"/>
      <c r="OM3" s="94"/>
      <c r="ON3" s="94"/>
      <c r="OO3" s="94"/>
      <c r="OP3" s="94"/>
      <c r="OQ3" s="94"/>
      <c r="OR3" s="94"/>
      <c r="OS3" s="94"/>
      <c r="OT3" s="94"/>
      <c r="OU3" s="94"/>
      <c r="OV3" s="94"/>
      <c r="OW3" s="94"/>
      <c r="OX3" s="94"/>
      <c r="OY3" s="94"/>
      <c r="OZ3" s="94"/>
      <c r="PA3" s="94"/>
      <c r="PB3" s="94"/>
      <c r="PC3" s="94"/>
      <c r="PD3" s="94"/>
      <c r="PE3" s="94"/>
      <c r="PF3" s="94"/>
      <c r="PG3" s="94"/>
      <c r="PH3" s="94"/>
      <c r="PI3" s="94"/>
      <c r="PJ3" s="94"/>
    </row>
    <row r="4" spans="1:426" x14ac:dyDescent="0.25">
      <c r="A4" s="201" t="s">
        <v>20</v>
      </c>
      <c r="B4" s="193" t="s">
        <v>197</v>
      </c>
      <c r="C4" s="193"/>
      <c r="D4" s="228">
        <v>0.1019</v>
      </c>
      <c r="E4" s="229">
        <v>0.1019</v>
      </c>
      <c r="F4" s="228">
        <v>0.42551763479481813</v>
      </c>
      <c r="G4" s="230">
        <v>0.1169</v>
      </c>
      <c r="H4" s="230">
        <v>7.5267760787862792E-2</v>
      </c>
      <c r="I4" s="230">
        <v>8.9949874006955394E-2</v>
      </c>
      <c r="J4" s="231">
        <v>0.1434</v>
      </c>
      <c r="K4" s="95">
        <v>413.2</v>
      </c>
      <c r="L4" s="96">
        <v>147.5</v>
      </c>
      <c r="M4" s="96">
        <v>70</v>
      </c>
      <c r="N4" s="96">
        <v>65.7</v>
      </c>
      <c r="O4" s="97">
        <v>130</v>
      </c>
      <c r="P4" s="95">
        <v>390.78</v>
      </c>
      <c r="Q4" s="96">
        <v>130</v>
      </c>
      <c r="R4" s="96">
        <v>58</v>
      </c>
      <c r="S4" s="96">
        <v>75.5</v>
      </c>
      <c r="T4" s="97">
        <v>127.28</v>
      </c>
      <c r="U4" s="95">
        <v>393.6</v>
      </c>
      <c r="V4" s="96">
        <v>134</v>
      </c>
      <c r="W4" s="96">
        <v>65</v>
      </c>
      <c r="X4" s="96">
        <v>67.5</v>
      </c>
      <c r="Y4" s="97">
        <v>127.1</v>
      </c>
      <c r="Z4" s="95">
        <v>465.36211280000015</v>
      </c>
      <c r="AA4" s="96">
        <v>133.38934520000009</v>
      </c>
      <c r="AB4" s="96">
        <v>85.772767600000009</v>
      </c>
      <c r="AC4" s="96">
        <v>75.400000000000006</v>
      </c>
      <c r="AD4" s="97">
        <v>170.8</v>
      </c>
      <c r="AE4" s="95">
        <v>428.51402355999994</v>
      </c>
      <c r="AF4" s="96">
        <v>132.30543520000001</v>
      </c>
      <c r="AG4" s="96">
        <v>90.606802400000007</v>
      </c>
      <c r="AH4" s="96">
        <v>73.856268799999995</v>
      </c>
      <c r="AI4" s="97">
        <v>131.74551715999991</v>
      </c>
      <c r="AJ4" s="98">
        <v>424</v>
      </c>
      <c r="AK4" s="98">
        <v>455</v>
      </c>
      <c r="AL4" s="99">
        <v>423</v>
      </c>
      <c r="AM4" s="99">
        <v>475</v>
      </c>
      <c r="AN4"/>
      <c r="AO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</row>
    <row r="5" spans="1:426" s="45" customFormat="1" x14ac:dyDescent="0.25">
      <c r="A5" s="202" t="s">
        <v>198</v>
      </c>
      <c r="B5" s="194" t="s">
        <v>197</v>
      </c>
      <c r="C5" s="194"/>
      <c r="D5" s="232">
        <v>0.1449</v>
      </c>
      <c r="E5" s="233">
        <v>0.1449</v>
      </c>
      <c r="F5" s="232">
        <v>0.58406842196052389</v>
      </c>
      <c r="G5" s="234">
        <v>0.16319999999999998</v>
      </c>
      <c r="H5" s="234">
        <v>0.11156842196052387</v>
      </c>
      <c r="I5" s="234">
        <f>(113+9)*0.001</f>
        <v>0.122</v>
      </c>
      <c r="J5" s="235">
        <v>0.18730000000000002</v>
      </c>
      <c r="K5" s="100">
        <v>551.9</v>
      </c>
      <c r="L5" s="101">
        <v>181.8</v>
      </c>
      <c r="M5" s="101">
        <v>99</v>
      </c>
      <c r="N5" s="101">
        <v>99.1</v>
      </c>
      <c r="O5" s="102">
        <v>172</v>
      </c>
      <c r="P5" s="100">
        <v>539.08999999999992</v>
      </c>
      <c r="Q5" s="101">
        <v>177</v>
      </c>
      <c r="R5" s="101">
        <v>81.400000000000006</v>
      </c>
      <c r="S5" s="101">
        <v>104</v>
      </c>
      <c r="T5" s="102">
        <v>176.69</v>
      </c>
      <c r="U5" s="100">
        <v>535.69999999999993</v>
      </c>
      <c r="V5" s="101">
        <v>181.9</v>
      </c>
      <c r="W5" s="101">
        <v>94</v>
      </c>
      <c r="X5" s="101">
        <v>93.7</v>
      </c>
      <c r="Y5" s="102">
        <v>166.1</v>
      </c>
      <c r="Z5" s="100">
        <v>605.0860365499999</v>
      </c>
      <c r="AA5" s="101">
        <v>178.21774774999992</v>
      </c>
      <c r="AB5" s="101">
        <v>113.86828880000002</v>
      </c>
      <c r="AC5" s="101">
        <v>106.4</v>
      </c>
      <c r="AD5" s="102">
        <v>206.6</v>
      </c>
      <c r="AE5" s="100">
        <v>554.2478623500001</v>
      </c>
      <c r="AF5" s="101">
        <v>177.28790415</v>
      </c>
      <c r="AG5" s="101">
        <v>119.96656490000001</v>
      </c>
      <c r="AH5" s="101">
        <v>104.43255865</v>
      </c>
      <c r="AI5" s="102">
        <v>152.56083465</v>
      </c>
      <c r="AJ5" s="103">
        <v>553</v>
      </c>
      <c r="AK5" s="103">
        <v>352</v>
      </c>
      <c r="AL5" s="104"/>
      <c r="AM5" s="104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</row>
    <row r="6" spans="1:426" x14ac:dyDescent="0.25">
      <c r="A6" s="201" t="s">
        <v>37</v>
      </c>
      <c r="B6" s="193" t="s">
        <v>197</v>
      </c>
      <c r="C6" s="193"/>
      <c r="D6" s="236">
        <v>2.2700000000000001E-2</v>
      </c>
      <c r="E6" s="229">
        <v>2.2700000000000001E-2</v>
      </c>
      <c r="F6" s="236">
        <v>5.7279750500783384E-2</v>
      </c>
      <c r="G6" s="230">
        <v>1.8100000000000002E-2</v>
      </c>
      <c r="H6" s="230">
        <v>1.2106904993688806E-3</v>
      </c>
      <c r="I6" s="230">
        <v>1.0869060001414505E-2</v>
      </c>
      <c r="J6" s="231">
        <v>2.7100000000000003E-2</v>
      </c>
      <c r="K6" s="95">
        <v>91.69</v>
      </c>
      <c r="L6" s="96">
        <v>25.2</v>
      </c>
      <c r="M6" s="96">
        <v>20</v>
      </c>
      <c r="N6" s="96">
        <v>17.489999999999998</v>
      </c>
      <c r="O6" s="97">
        <v>29</v>
      </c>
      <c r="P6" s="95">
        <v>100.10000000000001</v>
      </c>
      <c r="Q6" s="96">
        <v>28</v>
      </c>
      <c r="R6" s="96">
        <v>18</v>
      </c>
      <c r="S6" s="96">
        <v>22.9</v>
      </c>
      <c r="T6" s="97">
        <v>31.2</v>
      </c>
      <c r="U6" s="95">
        <v>88</v>
      </c>
      <c r="V6" s="96">
        <v>24.6</v>
      </c>
      <c r="W6" s="96">
        <v>16</v>
      </c>
      <c r="X6" s="96">
        <v>19.899999999999999</v>
      </c>
      <c r="Y6" s="97">
        <v>27.5</v>
      </c>
      <c r="Z6" s="95">
        <v>100.61282925</v>
      </c>
      <c r="AA6" s="96">
        <v>29.372313750000011</v>
      </c>
      <c r="AB6" s="96">
        <v>20.840515499999988</v>
      </c>
      <c r="AC6" s="96">
        <v>19</v>
      </c>
      <c r="AD6" s="97">
        <v>31.4</v>
      </c>
      <c r="AE6" s="95">
        <v>105.58938450000001</v>
      </c>
      <c r="AF6" s="96">
        <v>30.276842999999992</v>
      </c>
      <c r="AG6" s="96">
        <v>24.67962674999999</v>
      </c>
      <c r="AH6" s="96">
        <v>23.25043800000002</v>
      </c>
      <c r="AI6" s="97">
        <v>27.382476750000009</v>
      </c>
      <c r="AJ6" s="98">
        <v>103</v>
      </c>
      <c r="AK6" s="98">
        <v>28</v>
      </c>
      <c r="AL6" s="99"/>
      <c r="AM6" s="99"/>
      <c r="AN6"/>
      <c r="AO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</row>
    <row r="7" spans="1:426" s="45" customFormat="1" x14ac:dyDescent="0.25">
      <c r="A7" s="202" t="s">
        <v>42</v>
      </c>
      <c r="B7" s="194" t="s">
        <v>197</v>
      </c>
      <c r="C7" s="194"/>
      <c r="D7" s="232">
        <v>8.5000000000000006E-2</v>
      </c>
      <c r="E7" s="233">
        <v>8.5000000000000006E-2</v>
      </c>
      <c r="F7" s="232">
        <v>0.32644354723108854</v>
      </c>
      <c r="G7" s="234">
        <v>9.4299999999999995E-2</v>
      </c>
      <c r="H7" s="234">
        <v>5.7262865940589797E-2</v>
      </c>
      <c r="I7" s="234">
        <v>6.6080681290498752E-2</v>
      </c>
      <c r="J7" s="235">
        <v>0.10879999999999999</v>
      </c>
      <c r="K7" s="100">
        <v>326.2</v>
      </c>
      <c r="L7" s="101">
        <v>97.5</v>
      </c>
      <c r="M7" s="101">
        <v>55</v>
      </c>
      <c r="N7" s="101">
        <v>68.7</v>
      </c>
      <c r="O7" s="102">
        <v>105</v>
      </c>
      <c r="P7" s="100">
        <v>332.12</v>
      </c>
      <c r="Q7" s="101">
        <v>94.1</v>
      </c>
      <c r="R7" s="101">
        <v>68</v>
      </c>
      <c r="S7" s="101">
        <v>64.5</v>
      </c>
      <c r="T7" s="102">
        <v>105.52</v>
      </c>
      <c r="U7" s="100">
        <v>343.7</v>
      </c>
      <c r="V7" s="101">
        <v>105.1</v>
      </c>
      <c r="W7" s="101">
        <v>71</v>
      </c>
      <c r="X7" s="101">
        <v>69</v>
      </c>
      <c r="Y7" s="102">
        <v>98.6</v>
      </c>
      <c r="Z7" s="100">
        <v>366.13324999999998</v>
      </c>
      <c r="AA7" s="101">
        <v>108.98925</v>
      </c>
      <c r="AB7" s="101">
        <v>64.343999999999994</v>
      </c>
      <c r="AC7" s="101">
        <v>72</v>
      </c>
      <c r="AD7" s="102">
        <v>120.8</v>
      </c>
      <c r="AE7" s="100">
        <v>551.24974999999995</v>
      </c>
      <c r="AF7" s="101">
        <v>102.70175</v>
      </c>
      <c r="AG7" s="101">
        <v>76.753</v>
      </c>
      <c r="AH7" s="101">
        <v>160.6765</v>
      </c>
      <c r="AI7" s="102">
        <v>211.11849999999998</v>
      </c>
      <c r="AJ7" s="103">
        <v>156</v>
      </c>
      <c r="AK7" s="103"/>
      <c r="AL7" s="104"/>
      <c r="AM7" s="104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</row>
    <row r="8" spans="1:426" x14ac:dyDescent="0.25">
      <c r="A8" s="201" t="s">
        <v>113</v>
      </c>
      <c r="B8" s="193" t="s">
        <v>199</v>
      </c>
      <c r="C8" s="193"/>
      <c r="D8" s="236">
        <v>2.64E-2</v>
      </c>
      <c r="E8" s="229">
        <v>2.64E-2</v>
      </c>
      <c r="F8" s="236">
        <v>0.10208336285330356</v>
      </c>
      <c r="G8" s="230">
        <v>3.3500000000000002E-2</v>
      </c>
      <c r="H8" s="230">
        <v>1.6377662026658656E-2</v>
      </c>
      <c r="I8" s="230">
        <v>2.4505700826644897E-2</v>
      </c>
      <c r="J8" s="231">
        <v>2.7699999999999999E-2</v>
      </c>
      <c r="K8" s="95">
        <v>123.1</v>
      </c>
      <c r="L8" s="96">
        <v>31.8</v>
      </c>
      <c r="M8" s="96">
        <v>29</v>
      </c>
      <c r="N8" s="96">
        <v>31.3</v>
      </c>
      <c r="O8" s="97">
        <v>31</v>
      </c>
      <c r="P8" s="95">
        <v>137.19999999999999</v>
      </c>
      <c r="Q8" s="96">
        <v>37.299999999999997</v>
      </c>
      <c r="R8" s="96">
        <v>37</v>
      </c>
      <c r="S8" s="96">
        <v>32</v>
      </c>
      <c r="T8" s="97">
        <v>30.9</v>
      </c>
      <c r="U8" s="95">
        <v>127.99999999999999</v>
      </c>
      <c r="V8" s="96">
        <v>35.1</v>
      </c>
      <c r="W8" s="96">
        <v>30</v>
      </c>
      <c r="X8" s="96">
        <v>32.1</v>
      </c>
      <c r="Y8" s="97">
        <v>30.8</v>
      </c>
      <c r="Z8" s="95">
        <v>125.19512499999999</v>
      </c>
      <c r="AA8" s="96">
        <v>30.478437499999998</v>
      </c>
      <c r="AB8" s="96">
        <v>34.116687499999998</v>
      </c>
      <c r="AC8" s="96">
        <v>31.7</v>
      </c>
      <c r="AD8" s="97">
        <v>28.9</v>
      </c>
      <c r="AE8" s="95">
        <v>114.67268749999999</v>
      </c>
      <c r="AF8" s="96">
        <v>33.606124999999999</v>
      </c>
      <c r="AG8" s="96">
        <v>30.358562500000005</v>
      </c>
      <c r="AH8" s="96">
        <v>26.387374999999999</v>
      </c>
      <c r="AI8" s="97">
        <v>24.320625</v>
      </c>
      <c r="AJ8" s="98">
        <v>15</v>
      </c>
      <c r="AK8" s="98"/>
      <c r="AL8" s="99"/>
      <c r="AM8" s="99"/>
      <c r="AN8"/>
      <c r="AO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</row>
    <row r="9" spans="1:426" s="45" customFormat="1" x14ac:dyDescent="0.25">
      <c r="A9" s="202" t="s">
        <v>200</v>
      </c>
      <c r="B9" s="194" t="s">
        <v>199</v>
      </c>
      <c r="C9" s="194"/>
      <c r="D9" s="232">
        <v>0</v>
      </c>
      <c r="E9" s="233">
        <v>0</v>
      </c>
      <c r="F9" s="232">
        <v>0</v>
      </c>
      <c r="G9" s="234">
        <v>0</v>
      </c>
      <c r="H9" s="234">
        <v>0</v>
      </c>
      <c r="I9" s="234">
        <v>0</v>
      </c>
      <c r="J9" s="235">
        <v>0</v>
      </c>
      <c r="K9" s="100">
        <v>106.5</v>
      </c>
      <c r="L9" s="101">
        <v>8.1999999999999993</v>
      </c>
      <c r="M9" s="101">
        <v>30</v>
      </c>
      <c r="N9" s="101">
        <v>27.3</v>
      </c>
      <c r="O9" s="102">
        <v>41</v>
      </c>
      <c r="P9" s="100">
        <v>141.38</v>
      </c>
      <c r="Q9" s="101">
        <v>43</v>
      </c>
      <c r="R9" s="101">
        <v>32</v>
      </c>
      <c r="S9" s="101">
        <v>26.5</v>
      </c>
      <c r="T9" s="102">
        <v>39.880000000000003</v>
      </c>
      <c r="U9" s="100">
        <v>72.8</v>
      </c>
      <c r="V9" s="101">
        <v>44.8</v>
      </c>
      <c r="W9" s="101">
        <v>28</v>
      </c>
      <c r="X9" s="101"/>
      <c r="Y9" s="102"/>
      <c r="Z9" s="100"/>
      <c r="AA9" s="101"/>
      <c r="AB9" s="101"/>
      <c r="AC9" s="101"/>
      <c r="AD9" s="102"/>
      <c r="AE9" s="100"/>
      <c r="AF9" s="101"/>
      <c r="AG9" s="101"/>
      <c r="AH9" s="101"/>
      <c r="AI9" s="102"/>
      <c r="AJ9" s="103"/>
      <c r="AK9" s="103"/>
      <c r="AL9" s="104"/>
      <c r="AM9" s="104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</row>
    <row r="10" spans="1:426" x14ac:dyDescent="0.25">
      <c r="A10" s="201" t="s">
        <v>48</v>
      </c>
      <c r="B10" s="193" t="s">
        <v>197</v>
      </c>
      <c r="C10" s="193"/>
      <c r="D10" s="236">
        <v>4.7500000000000001E-2</v>
      </c>
      <c r="E10" s="229">
        <v>4.7500000000000001E-2</v>
      </c>
      <c r="F10" s="236">
        <v>0.13290373676699574</v>
      </c>
      <c r="G10" s="230">
        <v>4.53E-2</v>
      </c>
      <c r="H10" s="230">
        <v>3.1829209055300789E-2</v>
      </c>
      <c r="I10" s="230">
        <v>2.0874527711694946E-2</v>
      </c>
      <c r="J10" s="231">
        <v>3.49E-2</v>
      </c>
      <c r="K10" s="95">
        <v>79.5</v>
      </c>
      <c r="L10" s="96">
        <v>33.299999999999997</v>
      </c>
      <c r="M10" s="96">
        <v>21.4</v>
      </c>
      <c r="N10" s="96">
        <v>11.4</v>
      </c>
      <c r="O10" s="97">
        <v>13.4</v>
      </c>
      <c r="P10" s="95">
        <v>8</v>
      </c>
      <c r="Q10" s="96">
        <v>8</v>
      </c>
      <c r="R10" s="96"/>
      <c r="S10" s="96"/>
      <c r="T10" s="97"/>
      <c r="U10" s="95"/>
      <c r="V10" s="96"/>
      <c r="W10" s="96"/>
      <c r="X10" s="96"/>
      <c r="Y10" s="97"/>
      <c r="Z10" s="95"/>
      <c r="AA10" s="96"/>
      <c r="AB10" s="96"/>
      <c r="AC10" s="96"/>
      <c r="AD10" s="97"/>
      <c r="AE10" s="95"/>
      <c r="AF10" s="96"/>
      <c r="AG10" s="96"/>
      <c r="AH10" s="96"/>
      <c r="AI10" s="97"/>
      <c r="AJ10" s="98"/>
      <c r="AK10" s="98"/>
      <c r="AL10" s="99"/>
      <c r="AM10" s="99"/>
      <c r="AN10"/>
      <c r="AO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</row>
    <row r="11" spans="1:426" s="45" customFormat="1" x14ac:dyDescent="0.25">
      <c r="A11" s="202" t="s">
        <v>201</v>
      </c>
      <c r="B11" s="194" t="s">
        <v>199</v>
      </c>
      <c r="C11" s="194"/>
      <c r="D11" s="232">
        <v>7.4000000000000003E-3</v>
      </c>
      <c r="E11" s="233">
        <v>7.4000000000000003E-3</v>
      </c>
      <c r="F11" s="232">
        <v>5.892366577625275E-2</v>
      </c>
      <c r="G11" s="234">
        <v>4.5999999999999999E-3</v>
      </c>
      <c r="H11" s="234">
        <v>2.244912103748322E-2</v>
      </c>
      <c r="I11" s="234">
        <v>2.5374544738769531E-2</v>
      </c>
      <c r="J11" s="235">
        <v>6.5000000000000006E-3</v>
      </c>
      <c r="K11" s="100">
        <v>42.86</v>
      </c>
      <c r="L11" s="101">
        <v>4.4000000000000004</v>
      </c>
      <c r="M11" s="101">
        <v>23</v>
      </c>
      <c r="N11" s="101">
        <v>12.46</v>
      </c>
      <c r="O11" s="102">
        <v>3</v>
      </c>
      <c r="P11" s="100"/>
      <c r="Q11" s="101"/>
      <c r="R11" s="101"/>
      <c r="S11" s="101"/>
      <c r="T11" s="102"/>
      <c r="U11" s="100"/>
      <c r="V11" s="101"/>
      <c r="W11" s="101"/>
      <c r="X11" s="101"/>
      <c r="Y11" s="102"/>
      <c r="Z11" s="100"/>
      <c r="AA11" s="101"/>
      <c r="AB11" s="101"/>
      <c r="AC11" s="101"/>
      <c r="AD11" s="102"/>
      <c r="AE11" s="100"/>
      <c r="AF11" s="101"/>
      <c r="AG11" s="101"/>
      <c r="AH11" s="101"/>
      <c r="AI11" s="102"/>
      <c r="AJ11" s="103"/>
      <c r="AK11" s="103"/>
      <c r="AL11" s="104"/>
      <c r="AM11" s="104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  <c r="JZ11" s="52"/>
      <c r="KA11" s="52"/>
      <c r="KB11" s="52"/>
      <c r="KC11" s="52"/>
      <c r="KD11" s="52"/>
      <c r="KE11" s="52"/>
      <c r="KF11" s="52"/>
      <c r="KG11" s="52"/>
      <c r="KH11" s="52"/>
      <c r="KI11" s="52"/>
      <c r="KJ11" s="52"/>
      <c r="KK11" s="52"/>
      <c r="KL11" s="52"/>
      <c r="KM11" s="52"/>
      <c r="KN11" s="52"/>
      <c r="KO11" s="52"/>
      <c r="KP11" s="52"/>
      <c r="KQ11" s="52"/>
      <c r="KR11" s="52"/>
      <c r="KS11" s="52"/>
      <c r="KT11" s="52"/>
      <c r="KU11" s="52"/>
      <c r="KV11" s="52"/>
      <c r="KW11" s="52"/>
      <c r="KX11" s="52"/>
      <c r="KY11" s="52"/>
      <c r="KZ11" s="52"/>
      <c r="LA11" s="52"/>
      <c r="LB11" s="52"/>
      <c r="LC11" s="52"/>
      <c r="LD11" s="52"/>
      <c r="LE11" s="52"/>
      <c r="LF11" s="52"/>
      <c r="LG11" s="52"/>
      <c r="LH11" s="52"/>
      <c r="LI11" s="52"/>
      <c r="LJ11" s="52"/>
      <c r="LK11" s="52"/>
      <c r="LL11" s="52"/>
      <c r="LM11" s="52"/>
      <c r="LN11" s="52"/>
      <c r="LO11" s="52"/>
      <c r="LP11" s="52"/>
      <c r="LQ11" s="52"/>
      <c r="LR11" s="52"/>
      <c r="LS11" s="52"/>
      <c r="LT11" s="52"/>
      <c r="LU11" s="52"/>
      <c r="LV11" s="52"/>
      <c r="LW11" s="52"/>
      <c r="LX11" s="52"/>
      <c r="LY11" s="52"/>
      <c r="LZ11" s="52"/>
      <c r="MA11" s="52"/>
      <c r="MB11" s="52"/>
      <c r="MC11" s="52"/>
      <c r="MD11" s="52"/>
      <c r="ME11" s="52"/>
      <c r="MF11" s="52"/>
      <c r="MG11" s="52"/>
      <c r="MH11" s="52"/>
      <c r="MI11" s="52"/>
      <c r="MJ11" s="52"/>
      <c r="MK11" s="52"/>
      <c r="ML11" s="52"/>
      <c r="MM11" s="52"/>
      <c r="MN11" s="52"/>
      <c r="MO11" s="52"/>
      <c r="MP11" s="52"/>
      <c r="MQ11" s="52"/>
      <c r="MR11" s="52"/>
      <c r="MS11" s="52"/>
      <c r="MT11" s="52"/>
      <c r="MU11" s="52"/>
      <c r="MV11" s="52"/>
      <c r="MW11" s="52"/>
      <c r="MX11" s="52"/>
      <c r="MY11" s="52"/>
      <c r="MZ11" s="52"/>
      <c r="NA11" s="52"/>
      <c r="NB11" s="52"/>
      <c r="NC11" s="52"/>
      <c r="ND11" s="52"/>
      <c r="NE11" s="52"/>
      <c r="NF11" s="52"/>
      <c r="NG11" s="52"/>
      <c r="NH11" s="52"/>
      <c r="NI11" s="52"/>
      <c r="NJ11" s="52"/>
      <c r="NK11" s="52"/>
      <c r="NL11" s="52"/>
      <c r="NM11" s="52"/>
      <c r="NN11" s="52"/>
      <c r="NO11" s="52"/>
      <c r="NP11" s="52"/>
      <c r="NQ11" s="52"/>
      <c r="NR11" s="52"/>
      <c r="NS11" s="52"/>
      <c r="NT11" s="52"/>
      <c r="NU11" s="52"/>
      <c r="NV11" s="52"/>
      <c r="NW11" s="52"/>
      <c r="NX11" s="52"/>
      <c r="NY11" s="52"/>
      <c r="NZ11" s="52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2"/>
      <c r="OP11" s="52"/>
      <c r="OQ11" s="52"/>
      <c r="OR11" s="52"/>
      <c r="OS11" s="52"/>
      <c r="OT11" s="52"/>
      <c r="OU11" s="52"/>
      <c r="OV11" s="52"/>
      <c r="OW11" s="52"/>
      <c r="OX11" s="52"/>
      <c r="OY11" s="52"/>
      <c r="OZ11" s="52"/>
      <c r="PA11" s="52"/>
      <c r="PB11" s="52"/>
      <c r="PC11" s="52"/>
      <c r="PD11" s="52"/>
      <c r="PE11" s="52"/>
      <c r="PF11" s="52"/>
      <c r="PG11" s="52"/>
      <c r="PH11" s="52"/>
      <c r="PI11" s="52"/>
      <c r="PJ11" s="52"/>
    </row>
    <row r="12" spans="1:426" x14ac:dyDescent="0.25">
      <c r="A12" s="201" t="s">
        <v>124</v>
      </c>
      <c r="B12" s="193" t="s">
        <v>199</v>
      </c>
      <c r="C12" s="193"/>
      <c r="D12" s="236">
        <v>6.7999999999999996E-3</v>
      </c>
      <c r="E12" s="229">
        <v>6.7999999999999996E-3</v>
      </c>
      <c r="F12" s="236">
        <v>5.4763323938369808E-2</v>
      </c>
      <c r="G12" s="230">
        <v>4.9000000000000007E-3</v>
      </c>
      <c r="H12" s="230">
        <v>2.28633239383698E-2</v>
      </c>
      <c r="I12" s="230">
        <v>2.0300000000000002E-2</v>
      </c>
      <c r="J12" s="231">
        <v>6.7000000000000002E-3</v>
      </c>
      <c r="K12" s="95">
        <v>36.700000000000003</v>
      </c>
      <c r="L12" s="96">
        <v>3.9</v>
      </c>
      <c r="M12" s="96">
        <v>21</v>
      </c>
      <c r="N12" s="96">
        <v>11.8</v>
      </c>
      <c r="O12" s="97"/>
      <c r="P12" s="95"/>
      <c r="Q12" s="96"/>
      <c r="R12" s="96"/>
      <c r="S12" s="96"/>
      <c r="T12" s="97"/>
      <c r="U12" s="95"/>
      <c r="V12" s="96"/>
      <c r="W12" s="96"/>
      <c r="X12" s="96"/>
      <c r="Y12" s="97"/>
      <c r="Z12" s="95"/>
      <c r="AA12" s="96"/>
      <c r="AB12" s="96"/>
      <c r="AC12" s="96"/>
      <c r="AD12" s="97"/>
      <c r="AE12" s="95"/>
      <c r="AF12" s="96"/>
      <c r="AG12" s="96"/>
      <c r="AH12" s="96"/>
      <c r="AI12" s="97"/>
      <c r="AJ12" s="98"/>
      <c r="AK12" s="98"/>
      <c r="AL12" s="99"/>
      <c r="AM12" s="99"/>
      <c r="AN12"/>
      <c r="AO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</row>
    <row r="13" spans="1:426" s="45" customFormat="1" x14ac:dyDescent="0.25">
      <c r="A13" s="202" t="s">
        <v>119</v>
      </c>
      <c r="B13" s="194" t="s">
        <v>199</v>
      </c>
      <c r="C13" s="194"/>
      <c r="D13" s="232">
        <v>2.4377672638893129E-2</v>
      </c>
      <c r="E13" s="233">
        <v>2.4377672638893129E-2</v>
      </c>
      <c r="F13" s="232">
        <v>9.6700000000000008E-2</v>
      </c>
      <c r="G13" s="234">
        <v>2.6000000000000002E-2</v>
      </c>
      <c r="H13" s="234">
        <v>2.0199999999999999E-2</v>
      </c>
      <c r="I13" s="234">
        <v>1.9E-2</v>
      </c>
      <c r="J13" s="235">
        <v>3.15E-2</v>
      </c>
      <c r="K13" s="100">
        <v>35.200000000000003</v>
      </c>
      <c r="L13" s="101">
        <v>30.2</v>
      </c>
      <c r="M13" s="101">
        <v>5</v>
      </c>
      <c r="N13" s="101"/>
      <c r="O13" s="102"/>
      <c r="P13" s="100"/>
      <c r="Q13" s="101"/>
      <c r="R13" s="101"/>
      <c r="S13" s="101"/>
      <c r="T13" s="102"/>
      <c r="U13" s="100"/>
      <c r="V13" s="101"/>
      <c r="W13" s="101"/>
      <c r="X13" s="101"/>
      <c r="Y13" s="102"/>
      <c r="Z13" s="100"/>
      <c r="AA13" s="101"/>
      <c r="AB13" s="101"/>
      <c r="AC13" s="101"/>
      <c r="AD13" s="102"/>
      <c r="AE13" s="100"/>
      <c r="AF13" s="101"/>
      <c r="AG13" s="101"/>
      <c r="AH13" s="101"/>
      <c r="AI13" s="102"/>
      <c r="AJ13" s="103"/>
      <c r="AK13" s="103"/>
      <c r="AL13" s="104"/>
      <c r="AM13" s="104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/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2"/>
      <c r="KQ13" s="52"/>
      <c r="KR13" s="52"/>
      <c r="KS13" s="52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2"/>
      <c r="LE13" s="52"/>
      <c r="LF13" s="52"/>
      <c r="LG13" s="52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2"/>
      <c r="LS13" s="52"/>
      <c r="LT13" s="52"/>
      <c r="LU13" s="52"/>
      <c r="LV13" s="52"/>
      <c r="LW13" s="52"/>
      <c r="LX13" s="52"/>
      <c r="LY13" s="52"/>
      <c r="LZ13" s="52"/>
      <c r="MA13" s="52"/>
      <c r="MB13" s="52"/>
      <c r="MC13" s="52"/>
      <c r="MD13" s="52"/>
      <c r="ME13" s="52"/>
      <c r="MF13" s="52"/>
      <c r="MG13" s="52"/>
      <c r="MH13" s="52"/>
      <c r="MI13" s="52"/>
      <c r="MJ13" s="52"/>
      <c r="MK13" s="52"/>
      <c r="ML13" s="52"/>
      <c r="MM13" s="52"/>
      <c r="MN13" s="52"/>
      <c r="MO13" s="52"/>
      <c r="MP13" s="52"/>
      <c r="MQ13" s="52"/>
      <c r="MR13" s="52"/>
      <c r="MS13" s="52"/>
      <c r="MT13" s="52"/>
      <c r="MU13" s="52"/>
      <c r="MV13" s="52"/>
      <c r="MW13" s="52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2"/>
      <c r="NI13" s="52"/>
      <c r="NJ13" s="52"/>
      <c r="NK13" s="52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2"/>
      <c r="NW13" s="52"/>
      <c r="NX13" s="52"/>
      <c r="NY13" s="52"/>
      <c r="NZ13" s="52"/>
      <c r="OA13" s="52"/>
      <c r="OB13" s="52"/>
      <c r="OC13" s="52"/>
      <c r="OD13" s="52"/>
      <c r="OE13" s="52"/>
      <c r="OF13" s="52"/>
      <c r="OG13" s="52"/>
      <c r="OH13" s="52"/>
      <c r="OI13" s="52"/>
      <c r="OJ13" s="52"/>
      <c r="OK13" s="52"/>
      <c r="OL13" s="52"/>
      <c r="OM13" s="52"/>
      <c r="ON13" s="52"/>
      <c r="OO13" s="52"/>
      <c r="OP13" s="52"/>
      <c r="OQ13" s="52"/>
      <c r="OR13" s="52"/>
      <c r="OS13" s="52"/>
      <c r="OT13" s="52"/>
      <c r="OU13" s="52"/>
      <c r="OV13" s="52"/>
      <c r="OW13" s="52"/>
      <c r="OX13" s="52"/>
      <c r="OY13" s="52"/>
      <c r="OZ13" s="52"/>
      <c r="PA13" s="52"/>
      <c r="PB13" s="52"/>
      <c r="PC13" s="52"/>
      <c r="PD13" s="52"/>
      <c r="PE13" s="52"/>
      <c r="PF13" s="52"/>
      <c r="PG13" s="52"/>
      <c r="PH13" s="52"/>
      <c r="PI13" s="52"/>
      <c r="PJ13" s="52"/>
    </row>
    <row r="14" spans="1:426" x14ac:dyDescent="0.25">
      <c r="A14" s="201" t="s">
        <v>54</v>
      </c>
      <c r="B14" s="193" t="s">
        <v>197</v>
      </c>
      <c r="C14" s="193"/>
      <c r="D14" s="236">
        <v>4.2900000000000001E-2</v>
      </c>
      <c r="E14" s="229">
        <v>4.2900000000000001E-2</v>
      </c>
      <c r="F14" s="236">
        <v>3.293233760214774E-2</v>
      </c>
      <c r="G14" s="230">
        <v>1.4500000000000001E-2</v>
      </c>
      <c r="H14" s="230">
        <v>9.2743628003612629E-3</v>
      </c>
      <c r="I14" s="230">
        <v>7.2579748017864761E-3</v>
      </c>
      <c r="J14" s="231">
        <v>1.9E-3</v>
      </c>
      <c r="K14" s="95">
        <v>1.1000000000000001</v>
      </c>
      <c r="L14" s="96">
        <v>1.1000000000000001</v>
      </c>
      <c r="M14" s="96"/>
      <c r="N14" s="96"/>
      <c r="O14" s="97"/>
      <c r="P14" s="95"/>
      <c r="Q14" s="96"/>
      <c r="R14" s="96"/>
      <c r="S14" s="96"/>
      <c r="T14" s="97"/>
      <c r="U14" s="95"/>
      <c r="V14" s="96"/>
      <c r="W14" s="96"/>
      <c r="X14" s="96"/>
      <c r="Y14" s="97"/>
      <c r="Z14" s="95"/>
      <c r="AA14" s="96"/>
      <c r="AB14" s="96"/>
      <c r="AC14" s="96"/>
      <c r="AD14" s="97"/>
      <c r="AE14" s="95"/>
      <c r="AF14" s="96"/>
      <c r="AG14" s="96"/>
      <c r="AH14" s="96"/>
      <c r="AI14" s="97"/>
      <c r="AJ14" s="98"/>
      <c r="AK14" s="98"/>
      <c r="AL14" s="99"/>
      <c r="AM14" s="99"/>
      <c r="AN14"/>
      <c r="AO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</row>
    <row r="15" spans="1:426" s="45" customFormat="1" x14ac:dyDescent="0.25">
      <c r="A15" s="202" t="s">
        <v>131</v>
      </c>
      <c r="B15" s="194" t="s">
        <v>199</v>
      </c>
      <c r="C15" s="194"/>
      <c r="D15" s="232">
        <v>0.15210000000000001</v>
      </c>
      <c r="E15" s="233">
        <v>0.15230000000000002</v>
      </c>
      <c r="F15" s="232">
        <v>0.757964699645996</v>
      </c>
      <c r="G15" s="234">
        <v>0.21509999999999999</v>
      </c>
      <c r="H15" s="234">
        <v>0.21796469964599607</v>
      </c>
      <c r="I15" s="234">
        <v>0.18810000000000002</v>
      </c>
      <c r="J15" s="235">
        <v>0.1368</v>
      </c>
      <c r="K15" s="100">
        <v>129.5</v>
      </c>
      <c r="L15" s="101">
        <v>129.5</v>
      </c>
      <c r="M15" s="101"/>
      <c r="N15" s="101"/>
      <c r="O15" s="102"/>
      <c r="P15" s="100"/>
      <c r="Q15" s="101"/>
      <c r="R15" s="101"/>
      <c r="S15" s="101"/>
      <c r="T15" s="102"/>
      <c r="U15" s="100"/>
      <c r="V15" s="101"/>
      <c r="W15" s="101"/>
      <c r="X15" s="101"/>
      <c r="Y15" s="102"/>
      <c r="Z15" s="100"/>
      <c r="AA15" s="101"/>
      <c r="AB15" s="101"/>
      <c r="AC15" s="101"/>
      <c r="AD15" s="102"/>
      <c r="AE15" s="100"/>
      <c r="AF15" s="101"/>
      <c r="AG15" s="101"/>
      <c r="AH15" s="101"/>
      <c r="AI15" s="102"/>
      <c r="AJ15" s="103"/>
      <c r="AK15" s="103"/>
      <c r="AL15" s="104"/>
      <c r="AM15" s="104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</row>
    <row r="16" spans="1:426" s="52" customFormat="1" x14ac:dyDescent="0.25">
      <c r="A16" s="203" t="s">
        <v>129</v>
      </c>
      <c r="B16" s="195" t="s">
        <v>199</v>
      </c>
      <c r="C16" s="195"/>
      <c r="D16" s="237">
        <v>7.4700000000000003E-2</v>
      </c>
      <c r="E16" s="238">
        <v>7.4700000000000003E-2</v>
      </c>
      <c r="F16" s="237">
        <v>0.27350832438430789</v>
      </c>
      <c r="G16" s="239">
        <v>8.4700000000000011E-2</v>
      </c>
      <c r="H16" s="238">
        <v>6.2991932338714599E-2</v>
      </c>
      <c r="I16" s="240">
        <v>6.4516392045593271E-2</v>
      </c>
      <c r="J16" s="241">
        <v>6.13E-2</v>
      </c>
      <c r="K16" s="143">
        <v>0</v>
      </c>
      <c r="L16" s="144"/>
      <c r="M16" s="145"/>
      <c r="N16" s="164"/>
      <c r="O16" s="146"/>
      <c r="P16" s="143"/>
      <c r="Q16" s="145"/>
      <c r="R16" s="165"/>
      <c r="S16" s="165"/>
      <c r="T16" s="166"/>
      <c r="U16" s="143"/>
      <c r="V16" s="144"/>
      <c r="W16" s="144"/>
      <c r="X16" s="144"/>
      <c r="Y16" s="146"/>
      <c r="Z16" s="143"/>
      <c r="AA16" s="144"/>
      <c r="AB16" s="144"/>
      <c r="AC16" s="144"/>
      <c r="AD16" s="146"/>
      <c r="AE16" s="143"/>
      <c r="AF16" s="144"/>
      <c r="AG16" s="144"/>
      <c r="AH16" s="144"/>
      <c r="AI16" s="146"/>
      <c r="AJ16" s="147"/>
      <c r="AK16" s="147"/>
      <c r="AL16" s="148"/>
      <c r="AM16" s="148"/>
    </row>
    <row r="17" spans="1:426" s="45" customFormat="1" x14ac:dyDescent="0.25">
      <c r="A17" s="202" t="s">
        <v>133</v>
      </c>
      <c r="B17" s="194" t="s">
        <v>199</v>
      </c>
      <c r="C17" s="194"/>
      <c r="D17" s="232">
        <v>6.9000000000000008E-3</v>
      </c>
      <c r="E17" s="233">
        <v>6.9000000000000008E-3</v>
      </c>
      <c r="F17" s="232">
        <v>3.1258391685485845E-2</v>
      </c>
      <c r="G17" s="234">
        <v>5.4000000000000003E-3</v>
      </c>
      <c r="H17" s="234">
        <v>2.1299999999999999E-2</v>
      </c>
      <c r="I17" s="234">
        <v>4.558391685485841E-3</v>
      </c>
      <c r="J17" s="235">
        <v>0</v>
      </c>
      <c r="K17" s="100">
        <v>0</v>
      </c>
      <c r="L17" s="101"/>
      <c r="M17" s="101"/>
      <c r="N17" s="101"/>
      <c r="O17" s="102"/>
      <c r="P17" s="100"/>
      <c r="Q17" s="101"/>
      <c r="R17" s="101"/>
      <c r="S17" s="101"/>
      <c r="T17" s="102"/>
      <c r="U17" s="100"/>
      <c r="V17" s="101"/>
      <c r="W17" s="101"/>
      <c r="X17" s="101"/>
      <c r="Y17" s="102"/>
      <c r="Z17" s="100"/>
      <c r="AA17" s="101"/>
      <c r="AB17" s="101"/>
      <c r="AC17" s="101"/>
      <c r="AD17" s="102"/>
      <c r="AE17" s="100"/>
      <c r="AF17" s="101"/>
      <c r="AG17" s="101"/>
      <c r="AH17" s="101"/>
      <c r="AI17" s="102"/>
      <c r="AJ17" s="103"/>
      <c r="AK17" s="103"/>
      <c r="AL17" s="104"/>
      <c r="AM17" s="104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</row>
    <row r="18" spans="1:426" s="52" customFormat="1" x14ac:dyDescent="0.25">
      <c r="A18" s="203" t="s">
        <v>148</v>
      </c>
      <c r="B18" s="195" t="s">
        <v>199</v>
      </c>
      <c r="C18" s="195"/>
      <c r="D18" s="237">
        <v>1.295E-2</v>
      </c>
      <c r="E18" s="238">
        <v>1.295E-2</v>
      </c>
      <c r="F18" s="237">
        <v>0</v>
      </c>
      <c r="G18" s="239">
        <v>0</v>
      </c>
      <c r="H18" s="238">
        <v>0</v>
      </c>
      <c r="I18" s="240">
        <v>0</v>
      </c>
      <c r="J18" s="241">
        <v>0</v>
      </c>
      <c r="K18" s="143"/>
      <c r="L18" s="144"/>
      <c r="M18" s="145"/>
      <c r="N18" s="164"/>
      <c r="O18" s="146"/>
      <c r="P18" s="143"/>
      <c r="Q18" s="145"/>
      <c r="R18" s="165"/>
      <c r="S18" s="165"/>
      <c r="T18" s="166"/>
      <c r="U18" s="143"/>
      <c r="V18" s="144"/>
      <c r="W18" s="144"/>
      <c r="X18" s="144"/>
      <c r="Y18" s="146"/>
      <c r="Z18" s="143"/>
      <c r="AA18" s="144"/>
      <c r="AB18" s="144"/>
      <c r="AC18" s="144"/>
      <c r="AD18" s="146"/>
      <c r="AE18" s="143"/>
      <c r="AF18" s="144"/>
      <c r="AG18" s="144"/>
      <c r="AH18" s="144"/>
      <c r="AI18" s="146"/>
      <c r="AJ18" s="147"/>
      <c r="AK18" s="147"/>
      <c r="AL18" s="148"/>
      <c r="AM18" s="148"/>
    </row>
    <row r="19" spans="1:426" s="156" customFormat="1" x14ac:dyDescent="0.25">
      <c r="A19" s="204" t="s">
        <v>202</v>
      </c>
      <c r="B19" s="149"/>
      <c r="C19" s="149"/>
      <c r="D19" s="242">
        <v>6.9999999999999999E-4</v>
      </c>
      <c r="E19" s="243">
        <v>1E-3</v>
      </c>
      <c r="F19" s="242">
        <v>3.0000000000000073E-4</v>
      </c>
      <c r="G19" s="244">
        <f>(0.7+1.3+0.3)*0.001</f>
        <v>2.3E-3</v>
      </c>
      <c r="H19" s="245">
        <f>(9-0.7-1.3)*0.001</f>
        <v>7.000000000000001E-3</v>
      </c>
      <c r="I19" s="245">
        <v>-9.0000000000000011E-3</v>
      </c>
      <c r="J19" s="246">
        <v>0</v>
      </c>
      <c r="K19" s="150"/>
      <c r="L19" s="151"/>
      <c r="M19" s="150"/>
      <c r="N19" s="150">
        <v>1</v>
      </c>
      <c r="O19" s="153"/>
      <c r="P19" s="150"/>
      <c r="Q19" s="152"/>
      <c r="R19" s="152"/>
      <c r="S19" s="152"/>
      <c r="T19" s="153"/>
      <c r="U19" s="150"/>
      <c r="V19" s="151"/>
      <c r="W19" s="151"/>
      <c r="X19" s="151"/>
      <c r="Y19" s="153"/>
      <c r="Z19" s="150"/>
      <c r="AA19" s="151"/>
      <c r="AB19" s="151"/>
      <c r="AC19" s="151"/>
      <c r="AD19" s="153"/>
      <c r="AE19" s="150"/>
      <c r="AF19" s="151"/>
      <c r="AG19" s="151"/>
      <c r="AH19" s="151"/>
      <c r="AI19" s="153"/>
      <c r="AJ19" s="154"/>
      <c r="AK19" s="154"/>
      <c r="AL19" s="155"/>
      <c r="AM19" s="155"/>
    </row>
    <row r="20" spans="1:426" s="79" customFormat="1" ht="15" customHeight="1" x14ac:dyDescent="0.25">
      <c r="A20" s="205" t="s">
        <v>203</v>
      </c>
      <c r="B20" s="105"/>
      <c r="C20" s="105"/>
      <c r="D20" s="247">
        <f>(D22-D21)</f>
        <v>0.70972767263889325</v>
      </c>
      <c r="E20" s="248">
        <f>(E22-E21)</f>
        <v>0.71022767263889319</v>
      </c>
      <c r="F20" s="247">
        <v>2.801647197140074</v>
      </c>
      <c r="G20" s="248">
        <v>0.78349999999999997</v>
      </c>
      <c r="H20" s="248">
        <v>0.64573084097592892</v>
      </c>
      <c r="I20" s="248">
        <v>0.63351261939714865</v>
      </c>
      <c r="J20" s="249">
        <v>0.73899999999999999</v>
      </c>
      <c r="K20" s="108">
        <v>1859</v>
      </c>
      <c r="L20" s="106">
        <v>661.1</v>
      </c>
      <c r="M20" s="106">
        <v>352</v>
      </c>
      <c r="N20" s="106">
        <f>SUM(N4:N19)-N10</f>
        <v>334.85</v>
      </c>
      <c r="O20" s="107">
        <v>511</v>
      </c>
      <c r="P20" s="108">
        <v>1640.6699999999996</v>
      </c>
      <c r="Q20" s="106">
        <v>509.40000000000009</v>
      </c>
      <c r="R20" s="106">
        <v>294.39999999999998</v>
      </c>
      <c r="S20" s="106">
        <v>325.39999999999998</v>
      </c>
      <c r="T20" s="107">
        <v>511.46999999999997</v>
      </c>
      <c r="U20" s="108">
        <v>1561.8</v>
      </c>
      <c r="V20" s="106">
        <v>525.5</v>
      </c>
      <c r="W20" s="106">
        <v>304</v>
      </c>
      <c r="X20" s="106">
        <v>282.2</v>
      </c>
      <c r="Y20" s="107">
        <v>450.09999999999997</v>
      </c>
      <c r="Z20" s="108">
        <v>1662.3893535999998</v>
      </c>
      <c r="AA20" s="106">
        <v>480.44709419999998</v>
      </c>
      <c r="AB20" s="106">
        <v>318.94225940000001</v>
      </c>
      <c r="AC20" s="106">
        <v>304.5</v>
      </c>
      <c r="AD20" s="107">
        <v>558.49999999999989</v>
      </c>
      <c r="AE20" s="108">
        <v>1754.27370791</v>
      </c>
      <c r="AF20" s="106">
        <v>476.17805735000002</v>
      </c>
      <c r="AG20" s="106">
        <v>342.36455655000003</v>
      </c>
      <c r="AH20" s="106">
        <v>388.60314045000007</v>
      </c>
      <c r="AI20" s="107">
        <v>547.12795355999981</v>
      </c>
      <c r="AJ20" s="109">
        <v>1251</v>
      </c>
      <c r="AK20" s="109">
        <v>835</v>
      </c>
      <c r="AL20" s="109">
        <v>423</v>
      </c>
      <c r="AM20" s="109">
        <v>475</v>
      </c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</row>
    <row r="21" spans="1:426" s="79" customFormat="1" ht="15" customHeight="1" x14ac:dyDescent="0.25">
      <c r="A21" s="206" t="s">
        <v>204</v>
      </c>
      <c r="B21" s="105"/>
      <c r="C21" s="105"/>
      <c r="D21" s="247">
        <f>(D10)</f>
        <v>4.7500000000000001E-2</v>
      </c>
      <c r="E21" s="248">
        <f>(E10)</f>
        <v>4.7500000000000001E-2</v>
      </c>
      <c r="F21" s="247">
        <v>0.13300000000000001</v>
      </c>
      <c r="G21" s="248">
        <v>4.53E-2</v>
      </c>
      <c r="H21" s="248">
        <v>3.1829209055300789E-2</v>
      </c>
      <c r="I21" s="248">
        <v>2.0874527711694946E-2</v>
      </c>
      <c r="J21" s="249">
        <v>3.49E-2</v>
      </c>
      <c r="K21" s="108">
        <v>79.5</v>
      </c>
      <c r="L21" s="106">
        <v>33.299999999999997</v>
      </c>
      <c r="M21" s="106">
        <v>21.4</v>
      </c>
      <c r="N21" s="106">
        <v>11.4</v>
      </c>
      <c r="O21" s="107">
        <v>13.4</v>
      </c>
      <c r="P21" s="108">
        <v>8</v>
      </c>
      <c r="Q21" s="106">
        <v>8</v>
      </c>
      <c r="R21" s="106"/>
      <c r="S21" s="106"/>
      <c r="T21" s="107"/>
      <c r="U21" s="108"/>
      <c r="V21" s="106"/>
      <c r="W21" s="106"/>
      <c r="X21" s="106"/>
      <c r="Y21" s="107"/>
      <c r="Z21" s="108"/>
      <c r="AA21" s="106"/>
      <c r="AB21" s="106"/>
      <c r="AC21" s="106"/>
      <c r="AD21" s="107"/>
      <c r="AE21" s="108"/>
      <c r="AF21" s="106"/>
      <c r="AG21" s="106"/>
      <c r="AH21" s="106"/>
      <c r="AI21" s="107"/>
      <c r="AJ21" s="109"/>
      <c r="AK21" s="109"/>
      <c r="AL21" s="109"/>
      <c r="AM21" s="109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</row>
    <row r="22" spans="1:426" s="80" customFormat="1" ht="15" customHeight="1" x14ac:dyDescent="0.25">
      <c r="A22" s="207" t="s">
        <v>205</v>
      </c>
      <c r="B22" s="110"/>
      <c r="C22" s="110"/>
      <c r="D22" s="250">
        <f>(SUM(D4:D19))</f>
        <v>0.75722767263889323</v>
      </c>
      <c r="E22" s="251">
        <f>(SUM(E4:E19))</f>
        <v>0.75772767263889318</v>
      </c>
      <c r="F22" s="250">
        <v>2.934647197140074</v>
      </c>
      <c r="G22" s="251">
        <v>0.82879999999999998</v>
      </c>
      <c r="H22" s="251">
        <v>0.67756005003122977</v>
      </c>
      <c r="I22" s="251">
        <v>0.6543871471088436</v>
      </c>
      <c r="J22" s="252">
        <v>0.77390000000000003</v>
      </c>
      <c r="K22" s="113">
        <v>1937.4499999999998</v>
      </c>
      <c r="L22" s="111">
        <v>694.4</v>
      </c>
      <c r="M22" s="111">
        <v>373.4</v>
      </c>
      <c r="N22" s="111">
        <v>345.25</v>
      </c>
      <c r="O22" s="112">
        <v>524.4</v>
      </c>
      <c r="P22" s="113">
        <v>1648.6699999999996</v>
      </c>
      <c r="Q22" s="111">
        <v>517.40000000000009</v>
      </c>
      <c r="R22" s="111">
        <v>294.39999999999998</v>
      </c>
      <c r="S22" s="111">
        <v>325.39999999999998</v>
      </c>
      <c r="T22" s="112">
        <v>511.46999999999997</v>
      </c>
      <c r="U22" s="113">
        <v>1561.8</v>
      </c>
      <c r="V22" s="111">
        <v>525.5</v>
      </c>
      <c r="W22" s="111">
        <v>304</v>
      </c>
      <c r="X22" s="111">
        <v>282.2</v>
      </c>
      <c r="Y22" s="112">
        <v>450.09999999999997</v>
      </c>
      <c r="Z22" s="113">
        <v>1662.3893535999998</v>
      </c>
      <c r="AA22" s="111">
        <v>480.44709419999998</v>
      </c>
      <c r="AB22" s="111">
        <v>318.94225940000001</v>
      </c>
      <c r="AC22" s="111">
        <v>304.5</v>
      </c>
      <c r="AD22" s="112">
        <v>558.49999999999989</v>
      </c>
      <c r="AE22" s="113">
        <v>1754.27370791</v>
      </c>
      <c r="AF22" s="111">
        <v>476.17805735000002</v>
      </c>
      <c r="AG22" s="111">
        <v>342.36455655000003</v>
      </c>
      <c r="AH22" s="111">
        <v>388.60314045000007</v>
      </c>
      <c r="AI22" s="112">
        <v>547.12795355999981</v>
      </c>
      <c r="AJ22" s="114">
        <v>1251</v>
      </c>
      <c r="AK22" s="114">
        <v>835</v>
      </c>
      <c r="AL22" s="114">
        <v>423</v>
      </c>
      <c r="AM22" s="114">
        <v>475</v>
      </c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  <c r="JC22" s="81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1"/>
      <c r="JO22" s="81"/>
      <c r="JP22" s="81"/>
      <c r="JQ22" s="81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1"/>
      <c r="KQ22" s="81"/>
      <c r="KR22" s="81"/>
      <c r="KS22" s="81"/>
      <c r="KT22" s="81"/>
      <c r="KU22" s="81"/>
      <c r="KV22" s="81"/>
      <c r="KW22" s="81"/>
      <c r="KX22" s="81"/>
      <c r="KY22" s="81"/>
      <c r="KZ22" s="81"/>
      <c r="LA22" s="81"/>
      <c r="LB22" s="81"/>
      <c r="LC22" s="81"/>
      <c r="LD22" s="81"/>
      <c r="LE22" s="81"/>
      <c r="LF22" s="81"/>
      <c r="LG22" s="81"/>
      <c r="LH22" s="81"/>
      <c r="LI22" s="81"/>
      <c r="LJ22" s="81"/>
      <c r="LK22" s="81"/>
      <c r="LL22" s="81"/>
      <c r="LM22" s="81"/>
      <c r="LN22" s="81"/>
      <c r="LO22" s="81"/>
      <c r="LP22" s="81"/>
      <c r="LQ22" s="81"/>
      <c r="LR22" s="81"/>
      <c r="LS22" s="81"/>
      <c r="LT22" s="81"/>
      <c r="LU22" s="81"/>
      <c r="LV22" s="81"/>
      <c r="LW22" s="81"/>
      <c r="LX22" s="81"/>
      <c r="LY22" s="81"/>
      <c r="LZ22" s="81"/>
      <c r="MA22" s="81"/>
      <c r="MB22" s="81"/>
      <c r="MC22" s="81"/>
      <c r="MD22" s="81"/>
      <c r="ME22" s="81"/>
      <c r="MF22" s="81"/>
      <c r="MG22" s="81"/>
      <c r="MH22" s="81"/>
      <c r="MI22" s="81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1"/>
      <c r="MU22" s="81"/>
      <c r="MV22" s="81"/>
      <c r="MW22" s="81"/>
      <c r="MX22" s="81"/>
      <c r="MY22" s="81"/>
      <c r="MZ22" s="81"/>
      <c r="NA22" s="81"/>
      <c r="NB22" s="81"/>
      <c r="NC22" s="81"/>
      <c r="ND22" s="81"/>
      <c r="NE22" s="81"/>
      <c r="NF22" s="81"/>
      <c r="NG22" s="81"/>
      <c r="NH22" s="81"/>
      <c r="NI22" s="81"/>
      <c r="NJ22" s="81"/>
      <c r="NK22" s="81"/>
      <c r="NL22" s="81"/>
      <c r="NM22" s="81"/>
      <c r="NN22" s="81"/>
      <c r="NO22" s="81"/>
      <c r="NP22" s="81"/>
      <c r="NQ22" s="81"/>
      <c r="NR22" s="81"/>
      <c r="NS22" s="81"/>
      <c r="NT22" s="81"/>
      <c r="NU22" s="81"/>
      <c r="NV22" s="81"/>
      <c r="NW22" s="81"/>
      <c r="NX22" s="81"/>
      <c r="NY22" s="81"/>
      <c r="NZ22" s="81"/>
      <c r="OA22" s="81"/>
      <c r="OB22" s="81"/>
      <c r="OC22" s="81"/>
      <c r="OD22" s="81"/>
      <c r="OE22" s="81"/>
      <c r="OF22" s="81"/>
      <c r="OG22" s="81"/>
      <c r="OH22" s="81"/>
      <c r="OI22" s="81"/>
      <c r="OJ22" s="81"/>
      <c r="OK22" s="81"/>
      <c r="OL22" s="81"/>
      <c r="OM22" s="81"/>
      <c r="ON22" s="81"/>
      <c r="OO22" s="81"/>
      <c r="OP22" s="81"/>
      <c r="OQ22" s="81"/>
      <c r="OR22" s="81"/>
      <c r="OS22" s="81"/>
      <c r="OT22" s="81"/>
      <c r="OU22" s="81"/>
      <c r="OV22" s="81"/>
      <c r="OW22" s="81"/>
      <c r="OX22" s="81"/>
      <c r="OY22" s="81"/>
      <c r="OZ22" s="81"/>
      <c r="PA22" s="81"/>
      <c r="PB22" s="81"/>
      <c r="PC22" s="81"/>
      <c r="PD22" s="81"/>
      <c r="PE22" s="81"/>
      <c r="PF22" s="81"/>
      <c r="PG22" s="81"/>
      <c r="PH22" s="81"/>
      <c r="PI22" s="81"/>
      <c r="PJ22" s="81"/>
    </row>
    <row r="23" spans="1:426" x14ac:dyDescent="0.25">
      <c r="A23" s="160" t="s">
        <v>206</v>
      </c>
      <c r="B23" s="115"/>
      <c r="C23" s="115"/>
      <c r="D23" s="115"/>
      <c r="E23" s="115"/>
      <c r="F23" s="222"/>
      <c r="G23" s="209"/>
      <c r="H23" s="210"/>
      <c r="I23" s="211"/>
      <c r="J23" s="212"/>
      <c r="K23" s="208"/>
      <c r="L23" s="211"/>
      <c r="M23" s="211"/>
      <c r="N23" s="211"/>
      <c r="O23" s="211"/>
      <c r="P23" s="208"/>
      <c r="Q23" s="116"/>
      <c r="U23" s="116"/>
      <c r="V23" s="116"/>
      <c r="AA23" s="116"/>
      <c r="AF23" s="116"/>
      <c r="AN23"/>
      <c r="AO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</row>
    <row r="24" spans="1:426" x14ac:dyDescent="0.25">
      <c r="A24" s="160" t="s">
        <v>207</v>
      </c>
      <c r="B24" s="115"/>
      <c r="C24" s="115"/>
      <c r="D24" s="115"/>
      <c r="E24" s="115"/>
      <c r="F24" s="222"/>
      <c r="G24" s="209"/>
      <c r="H24" s="210"/>
      <c r="I24" s="211"/>
      <c r="J24" s="211"/>
      <c r="K24" s="208"/>
      <c r="L24" s="211"/>
      <c r="M24" s="211"/>
      <c r="N24" s="211"/>
      <c r="O24" s="211"/>
      <c r="P24" s="208"/>
      <c r="Q24" s="116"/>
      <c r="U24" s="116"/>
      <c r="V24" s="116"/>
      <c r="AA24" s="116"/>
      <c r="AF24" s="116"/>
      <c r="AN24"/>
      <c r="AO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</row>
    <row r="25" spans="1:426" x14ac:dyDescent="0.25">
      <c r="B25" s="115"/>
      <c r="C25" s="115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V25" s="116"/>
      <c r="AA25" s="116"/>
      <c r="AF25" s="116"/>
      <c r="AN25"/>
      <c r="AO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</row>
    <row r="26" spans="1:426" x14ac:dyDescent="0.25">
      <c r="A26" s="117" t="s">
        <v>208</v>
      </c>
      <c r="B26" s="118"/>
      <c r="C26" s="121"/>
      <c r="D26" s="121"/>
      <c r="E26" s="121"/>
      <c r="F26" s="121"/>
      <c r="G26" s="121"/>
      <c r="H26" s="121"/>
      <c r="K26" s="82"/>
      <c r="P26" s="119"/>
      <c r="AN26"/>
      <c r="AO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</row>
    <row r="27" spans="1:426" x14ac:dyDescent="0.25">
      <c r="A27" s="120" t="s">
        <v>223</v>
      </c>
      <c r="B27" s="121"/>
      <c r="C27" s="121"/>
      <c r="D27" s="121"/>
      <c r="E27" s="121"/>
      <c r="F27" s="121"/>
      <c r="G27" s="121"/>
      <c r="H27" s="121"/>
      <c r="K27" s="82"/>
      <c r="P27" s="119"/>
      <c r="AN27"/>
      <c r="AO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</row>
    <row r="28" spans="1:426" x14ac:dyDescent="0.25">
      <c r="A28" s="262" t="s">
        <v>221</v>
      </c>
      <c r="B28" s="121"/>
      <c r="C28" s="121"/>
      <c r="D28" s="121"/>
      <c r="E28" s="121"/>
      <c r="F28" s="121"/>
      <c r="G28" s="121"/>
      <c r="H28" s="121"/>
      <c r="K28" s="82"/>
      <c r="P28" s="119"/>
      <c r="AN28"/>
      <c r="AO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</row>
    <row r="29" spans="1:426" x14ac:dyDescent="0.25">
      <c r="A29" s="120" t="s">
        <v>209</v>
      </c>
      <c r="E29" s="220"/>
    </row>
    <row r="30" spans="1:426" x14ac:dyDescent="0.25">
      <c r="A30" s="266" t="s">
        <v>210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T30" s="123"/>
    </row>
    <row r="31" spans="1:426" ht="15" customHeight="1" x14ac:dyDescent="0.25">
      <c r="A31" s="120" t="s">
        <v>211</v>
      </c>
    </row>
    <row r="32" spans="1:426" ht="15" customHeight="1" x14ac:dyDescent="0.25">
      <c r="A32" s="265" t="s">
        <v>212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</row>
    <row r="33" spans="1:426" ht="15" customHeight="1" x14ac:dyDescent="0.25">
      <c r="A33" s="120" t="s">
        <v>213</v>
      </c>
      <c r="B33" s="121"/>
      <c r="C33" s="121"/>
      <c r="D33" s="121"/>
      <c r="E33" s="121"/>
      <c r="F33" s="121"/>
      <c r="G33" s="121"/>
      <c r="H33" s="121"/>
      <c r="K33" s="82"/>
      <c r="P33" s="119"/>
      <c r="AN33"/>
      <c r="AO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</row>
    <row r="34" spans="1:426" ht="15" customHeight="1" x14ac:dyDescent="0.25">
      <c r="A34" s="264" t="s">
        <v>214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/>
      <c r="AO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</row>
    <row r="35" spans="1:426" x14ac:dyDescent="0.25">
      <c r="L35" s="122"/>
      <c r="T35" s="123"/>
    </row>
  </sheetData>
  <mergeCells count="10">
    <mergeCell ref="A34:Q34"/>
    <mergeCell ref="A32:Q32"/>
    <mergeCell ref="A30:Q30"/>
    <mergeCell ref="AE2:AI2"/>
    <mergeCell ref="D2:E2"/>
    <mergeCell ref="F2:J2"/>
    <mergeCell ref="K2:O2"/>
    <mergeCell ref="P2:T2"/>
    <mergeCell ref="U2:Y2"/>
    <mergeCell ref="Z2:AD2"/>
  </mergeCells>
  <pageMargins left="0.7" right="0.7" top="0.75" bottom="0.75" header="0.3" footer="0.3"/>
  <pageSetup paperSize="3" fitToWidth="0" fitToHeight="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552822217384EAED37D6EE0BA7AA6" ma:contentTypeVersion="17" ma:contentTypeDescription="Create a new document." ma:contentTypeScope="" ma:versionID="2f8037a356dd3373e4d1ceae04ffa76e">
  <xsd:schema xmlns:xsd="http://www.w3.org/2001/XMLSchema" xmlns:xs="http://www.w3.org/2001/XMLSchema" xmlns:p="http://schemas.microsoft.com/office/2006/metadata/properties" xmlns:ns2="1eb24da7-883b-42c0-8cc6-d19da3e9bf3a" xmlns:ns3="0779a672-9104-4539-903e-58c52e3a63e4" targetNamespace="http://schemas.microsoft.com/office/2006/metadata/properties" ma:root="true" ma:fieldsID="fad07319ee9edd256fb4736484c9d827" ns2:_="" ns3:_="">
    <xsd:import namespace="1eb24da7-883b-42c0-8cc6-d19da3e9bf3a"/>
    <xsd:import namespace="0779a672-9104-4539-903e-58c52e3a6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24da7-883b-42c0-8cc6-d19da3e9b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9a672-9104-4539-903e-58c52e3a6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79a672-9104-4539-903e-58c52e3a63e4">
      <UserInfo>
        <DisplayName>Helle Cecelie Knudsen</DisplayName>
        <AccountId>105</AccountId>
        <AccountType/>
      </UserInfo>
      <UserInfo>
        <DisplayName>Christian Lie Hansen</DisplayName>
        <AccountId>713</AccountId>
        <AccountType/>
      </UserInfo>
      <UserInfo>
        <DisplayName>Sheyda Aalgaard</DisplayName>
        <AccountId>156</AccountId>
        <AccountType/>
      </UserInfo>
      <UserInfo>
        <DisplayName>Fredrik Horn Hansen</DisplayName>
        <AccountId>437</AccountId>
        <AccountType/>
      </UserInfo>
      <UserInfo>
        <DisplayName>Terese Kvinge</DisplayName>
        <AccountId>971</AccountId>
        <AccountType/>
      </UserInfo>
      <UserInfo>
        <DisplayName>Tor Jan Thorvaldsen</DisplayName>
        <AccountId>972</AccountId>
        <AccountType/>
      </UserInfo>
      <UserInfo>
        <DisplayName>Henrik Arnestad Salthe</DisplayName>
        <AccountId>995</AccountId>
        <AccountType/>
      </UserInfo>
      <UserInfo>
        <DisplayName>Natalia Krasilnikova</DisplayName>
        <AccountId>1139</AccountId>
        <AccountType/>
      </UserInfo>
      <UserInfo>
        <DisplayName>fg_IR Team</DisplayName>
        <AccountId>1802</AccountId>
        <AccountType/>
      </UserInfo>
    </SharedWithUsers>
    <lcf76f155ced4ddcb4097134ff3c332f xmlns="1eb24da7-883b-42c0-8cc6-d19da3e9bf3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156F2-E1CA-46C2-8194-291F73CC527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6524E2B-4599-4301-9C27-54567A38A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24da7-883b-42c0-8cc6-d19da3e9bf3a"/>
    <ds:schemaRef ds:uri="0779a672-9104-4539-903e-58c52e3a6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44BC81-5D35-4A60-AAC2-E3E93F708F0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1eb24da7-883b-42c0-8cc6-d19da3e9bf3a"/>
    <ds:schemaRef ds:uri="http://purl.org/dc/dcmitype/"/>
    <ds:schemaRef ds:uri="0779a672-9104-4539-903e-58c52e3a63e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B747991-5915-4D74-88CD-9C5BD127387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aa4a235-b6e2-48d5-9195-7fcf05b459b0}" enabled="0" method="" siteId="{3aa4a235-b6e2-48d5-9195-7fcf05b459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Offshore Wind</vt:lpstr>
      <vt:lpstr>Onshore Renewables</vt:lpstr>
      <vt:lpstr>Renewable power generation TWh</vt:lpstr>
      <vt:lpstr>'Offshore Wind'!Print_Area</vt:lpstr>
      <vt:lpstr>'Onshore Renewables'!Print_Area</vt:lpstr>
      <vt:lpstr>'Renewable power generation TWh'!Print_Area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2023-05-03T19:49:08Z</dcterms:created>
  <dcterms:modified xsi:type="dcterms:W3CDTF">2025-04-29T09:21:11Z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MLegalEntity">
    <vt:lpwstr/>
  </property>
  <property fmtid="{D5CDD505-2E9C-101B-9397-08002B2CF9AE}" pid="3" name="g971e9ce8060489b80a056801d36d93d">
    <vt:lpwstr/>
  </property>
  <property fmtid="{D5CDD505-2E9C-101B-9397-08002B2CF9AE}" pid="4" name="MediaServiceImageTags">
    <vt:lpwstr/>
  </property>
  <property fmtid="{D5CDD505-2E9C-101B-9397-08002B2CF9AE}" pid="5" name="gd56e2644879487f8da67586944cf0f5">
    <vt:lpwstr/>
  </property>
  <property fmtid="{D5CDD505-2E9C-101B-9397-08002B2CF9AE}" pid="6" name="ContentTypeId">
    <vt:lpwstr>0x01010093C552822217384EAED37D6EE0BA7AA6</vt:lpwstr>
  </property>
  <property fmtid="{D5CDD505-2E9C-101B-9397-08002B2CF9AE}" pid="7" name="EIMBusinessArea">
    <vt:lpwstr/>
  </property>
  <property fmtid="{D5CDD505-2E9C-101B-9397-08002B2CF9AE}" pid="8" name="o6fe11a35735487dac377a215490fa4b">
    <vt:lpwstr/>
  </property>
  <property fmtid="{D5CDD505-2E9C-101B-9397-08002B2CF9AE}" pid="9" name="d632f762b19c46329b06e4a329cb5038">
    <vt:lpwstr/>
  </property>
  <property fmtid="{D5CDD505-2E9C-101B-9397-08002B2CF9AE}" pid="10" name="c71f94430ee24530b6af52dc58e8598c">
    <vt:lpwstr/>
  </property>
  <property fmtid="{D5CDD505-2E9C-101B-9397-08002B2CF9AE}" pid="11" name="EIMCountry">
    <vt:lpwstr>8;#Norway|cd21f0fc-a0f3-48c6-8f36-ae1c60534e37</vt:lpwstr>
  </property>
  <property fmtid="{D5CDD505-2E9C-101B-9397-08002B2CF9AE}" pid="12" name="mbf6ec96a4d94feeaf76fee4d5d0c80e">
    <vt:lpwstr>Norway|cd21f0fc-a0f3-48c6-8f36-ae1c60534e37</vt:lpwstr>
  </property>
  <property fmtid="{D5CDD505-2E9C-101B-9397-08002B2CF9AE}" pid="13" name="EIMSource">
    <vt:lpwstr/>
  </property>
  <property fmtid="{D5CDD505-2E9C-101B-9397-08002B2CF9AE}" pid="14" name="EIMSecurityClassification">
    <vt:lpwstr/>
  </property>
  <property fmtid="{D5CDD505-2E9C-101B-9397-08002B2CF9AE}" pid="15" name="EIMProcess">
    <vt:lpwstr/>
  </property>
  <property fmtid="{D5CDD505-2E9C-101B-9397-08002B2CF9AE}" pid="16" name="b519d5ff8fc64ffea9cb9a4c0b377271">
    <vt:lpwstr/>
  </property>
  <property fmtid="{D5CDD505-2E9C-101B-9397-08002B2CF9AE}" pid="17" name="EIMOrganisationUnit">
    <vt:lpwstr/>
  </property>
  <property fmtid="{D5CDD505-2E9C-101B-9397-08002B2CF9AE}" pid="18" name="EIMInformationAsset">
    <vt:lpwstr/>
  </property>
  <property fmtid="{D5CDD505-2E9C-101B-9397-08002B2CF9AE}" pid="19" name="EIMProcessArea">
    <vt:lpwstr/>
  </property>
  <property fmtid="{D5CDD505-2E9C-101B-9397-08002B2CF9AE}" pid="20" name="EIMStatus">
    <vt:lpwstr/>
  </property>
  <property fmtid="{D5CDD505-2E9C-101B-9397-08002B2CF9AE}" pid="21" name="m9e92212f5fa42fa9b52bc2f3224e0af">
    <vt:lpwstr/>
  </property>
  <property fmtid="{D5CDD505-2E9C-101B-9397-08002B2CF9AE}" pid="22" name="hfb23c77fa4f4618a5f446ac03ac12ab">
    <vt:lpwstr/>
  </property>
  <property fmtid="{D5CDD505-2E9C-101B-9397-08002B2CF9AE}" pid="23" name="TaxCatchAll">
    <vt:lpwstr>8;#Norway|cd21f0fc-a0f3-48c6-8f36-ae1c60534e37</vt:lpwstr>
  </property>
  <property fmtid="{D5CDD505-2E9C-101B-9397-08002B2CF9AE}" pid="24" name="CustomUiType">
    <vt:lpwstr>2</vt:lpwstr>
  </property>
  <property fmtid="{D5CDD505-2E9C-101B-9397-08002B2CF9AE}" pid="25" name="j463fd55c1e24278acd7d668b68aa43a">
    <vt:lpwstr/>
  </property>
</Properties>
</file>